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admin1\Dropbox\CTSV\CTSV\điểm rèn luyện\ĐRL\ĐRL 2023-2024\HK I\K64 hệ kỹ sư\HĐ\"/>
    </mc:Choice>
  </mc:AlternateContent>
  <xr:revisionPtr revIDLastSave="0" documentId="13_ncr:1_{AAE3871C-FEF5-4F85-A350-AA1C5F4430A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K64XD" sheetId="1" r:id="rId1"/>
    <sheet name="Thống kê" sheetId="8" r:id="rId2"/>
  </sheets>
  <definedNames>
    <definedName name="_xlnm._FilterDatabase" localSheetId="0" hidden="1">K64XD!$A$12:$V$99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1" i="8" l="1"/>
  <c r="L11" i="8"/>
  <c r="J11" i="8"/>
  <c r="H11" i="8"/>
  <c r="F11" i="8"/>
  <c r="D11" i="8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3" i="1"/>
  <c r="C11" i="8"/>
  <c r="K11" i="8" l="1"/>
  <c r="N12" i="8"/>
  <c r="H12" i="8" l="1"/>
  <c r="O11" i="8"/>
  <c r="M11" i="8" l="1"/>
  <c r="L12" i="8"/>
  <c r="D12" i="8"/>
  <c r="E11" i="8"/>
  <c r="I11" i="8"/>
  <c r="F12" i="8"/>
  <c r="G11" i="8"/>
  <c r="J12" i="8"/>
  <c r="C12" i="8"/>
  <c r="K12" i="8" l="1"/>
  <c r="E12" i="8"/>
  <c r="O12" i="8"/>
  <c r="I12" i="8"/>
  <c r="M12" i="8"/>
  <c r="G12" i="8"/>
</calcChain>
</file>

<file path=xl/sharedStrings.xml><?xml version="1.0" encoding="utf-8"?>
<sst xmlns="http://schemas.openxmlformats.org/spreadsheetml/2006/main" count="229" uniqueCount="200">
  <si>
    <t>ĐẠI HỌC QUỐC GIA HÀ NỘI</t>
  </si>
  <si>
    <t>TRƯỜNG ĐẠI HỌC CÔNG NGHỆ</t>
  </si>
  <si>
    <t>CỘNG HÒA XÃ HỘI CHỦ NGHĨA VIỆT NAM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</si>
  <si>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</si>
  <si>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</si>
  <si>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</si>
  <si>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</si>
  <si>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</si>
  <si>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</si>
  <si>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</si>
  <si>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Tự ĐG</t>
  </si>
  <si>
    <t>BCS</t>
  </si>
  <si>
    <t>CV</t>
  </si>
  <si>
    <t>Điểm KL</t>
  </si>
  <si>
    <t>HĐ cấp Khoa</t>
  </si>
  <si>
    <t>Xếp loại</t>
  </si>
  <si>
    <t>Trần Minh Anh</t>
  </si>
  <si>
    <t>Xuất sắc</t>
  </si>
  <si>
    <t>Lê Hải Anh</t>
  </si>
  <si>
    <t>Lê Đức Anh</t>
  </si>
  <si>
    <t>Tốt</t>
  </si>
  <si>
    <t>Lê Tuấn Anh</t>
  </si>
  <si>
    <t>Phạm Quang Anh</t>
  </si>
  <si>
    <t>Nguyễn Tuấn Anh</t>
  </si>
  <si>
    <t>Mai Văn Bộ</t>
  </si>
  <si>
    <t>Trương Trọng Chiến</t>
  </si>
  <si>
    <t>Nguyễn Văn Chinh</t>
  </si>
  <si>
    <t>Trương Quốc Đạt</t>
  </si>
  <si>
    <t>Tống Xuân Đạt</t>
  </si>
  <si>
    <t>Trần Tiến Đạt</t>
  </si>
  <si>
    <t>Phạm Tuấn Đạt</t>
  </si>
  <si>
    <t>Kém</t>
  </si>
  <si>
    <t>Phan Quốc Đạt</t>
  </si>
  <si>
    <t>Lê Đàm Hồng Đức</t>
  </si>
  <si>
    <t>Khá</t>
  </si>
  <si>
    <t>Hoàng Văn Đức</t>
  </si>
  <si>
    <t>Trần Lê Đức</t>
  </si>
  <si>
    <t>Vũ Minh Đức</t>
  </si>
  <si>
    <t>Phan Xuân Đức</t>
  </si>
  <si>
    <t>Nguyễn Mạnh Dũng</t>
  </si>
  <si>
    <t>Ngô Đình Dương</t>
  </si>
  <si>
    <t>Lê Công Dưỡng</t>
  </si>
  <si>
    <t>Nguyễn Quang Duy</t>
  </si>
  <si>
    <t>Lê Ngọc Duy</t>
  </si>
  <si>
    <t>Trần Văn Hà</t>
  </si>
  <si>
    <t>Cù Thanh Hà</t>
  </si>
  <si>
    <t>Phạm Hoàng Hà</t>
  </si>
  <si>
    <t>Nguyễn Văn Hân</t>
  </si>
  <si>
    <t>Nguyễn Khánh Hiệp</t>
  </si>
  <si>
    <t>Đỗ Hoàng Hiệp</t>
  </si>
  <si>
    <t>Nguyễn Trung Hiếu</t>
  </si>
  <si>
    <t>Phạm Trung Hiếu</t>
  </si>
  <si>
    <t>Đào Mạnh Hoàng</t>
  </si>
  <si>
    <t>Đặng Thế Hoàng</t>
  </si>
  <si>
    <t>Nguyễn Huy Hoàng</t>
  </si>
  <si>
    <t>Trần Duy Hưng</t>
  </si>
  <si>
    <t>Nguyễn Thái Hưng</t>
  </si>
  <si>
    <t>Nguyễn Lâm Vĩnh Hưng</t>
  </si>
  <si>
    <t>Lê Xuân Huy</t>
  </si>
  <si>
    <t>Đồng Văn Huy</t>
  </si>
  <si>
    <t>Phạm Quốc Huy</t>
  </si>
  <si>
    <t>Nguyễn Đức Huy</t>
  </si>
  <si>
    <t>Phạm Thị Huyền</t>
  </si>
  <si>
    <t>Hoàng Xuân Khoa</t>
  </si>
  <si>
    <t>Bùi Đình Khôi</t>
  </si>
  <si>
    <t>Hoàng Kim Trung Kiên</t>
  </si>
  <si>
    <t>Vũ Trung Kiên</t>
  </si>
  <si>
    <t>Hoàng Hách Trung Kiên</t>
  </si>
  <si>
    <t>Nguyễn Hoàng Linh</t>
  </si>
  <si>
    <t>Lê Đức Lộc</t>
  </si>
  <si>
    <t>Trần Văn Luật</t>
  </si>
  <si>
    <t>Hoàng Viết Lưu</t>
  </si>
  <si>
    <t>Hà Văn Mạnh</t>
  </si>
  <si>
    <t>Hoàng Công Mạnh</t>
  </si>
  <si>
    <t>Hán Văn Minh</t>
  </si>
  <si>
    <t>Vũ Đình Minh</t>
  </si>
  <si>
    <t>Nguyễn Ngọc Nam</t>
  </si>
  <si>
    <t>Đỗ Thành Nam</t>
  </si>
  <si>
    <t>Nguyễn Hồ Nam</t>
  </si>
  <si>
    <t>Đặng Phương Nam</t>
  </si>
  <si>
    <t>Nguyễn Cảnh Nguyên</t>
  </si>
  <si>
    <t>Trần Văn Ninh</t>
  </si>
  <si>
    <t>Đoàn Dương Phúc</t>
  </si>
  <si>
    <t>Trần Duy Phúc</t>
  </si>
  <si>
    <t>Cao Thanh Phương</t>
  </si>
  <si>
    <t>Nguyễn Đăng Quân</t>
  </si>
  <si>
    <t>Phạm Minh Quang</t>
  </si>
  <si>
    <t>Nguyễn Ngọc Sơn</t>
  </si>
  <si>
    <t>Thân Văn Sơn</t>
  </si>
  <si>
    <t>Đỗ Trung Tá</t>
  </si>
  <si>
    <t>Phạm Hoàng Thạch</t>
  </si>
  <si>
    <t>Nguyễn Văn Thái</t>
  </si>
  <si>
    <t>Đinh Hồng Thái</t>
  </si>
  <si>
    <t>Nguyễn Hữu Thắng</t>
  </si>
  <si>
    <t>Nguyễn Xuân Thắng</t>
  </si>
  <si>
    <t>Nguyễn Thị Thảo</t>
  </si>
  <si>
    <t>Tạ Huy Thiên</t>
  </si>
  <si>
    <t>Nguyễn Văn Thông</t>
  </si>
  <si>
    <t>Vũ Huy Trình</t>
  </si>
  <si>
    <t>Nguyễn Văn Trung</t>
  </si>
  <si>
    <t>Vũ Xuân Trường</t>
  </si>
  <si>
    <t>Bùi Văn Trường</t>
  </si>
  <si>
    <t>Nguyễn Thành Trưởng</t>
  </si>
  <si>
    <t>Nguyễn Văn Tuyến</t>
  </si>
  <si>
    <t>Nghiêm Xuân Việt</t>
  </si>
  <si>
    <t>Đỗ Thành Vinh</t>
  </si>
  <si>
    <t>Chu Nguyên Vũ</t>
  </si>
  <si>
    <t xml:space="preserve">Danh sách có: 87 sinh viên </t>
  </si>
  <si>
    <t>KHOA CÔNG NGHỆ XÂY DỰNG - GIAO THÔNG</t>
  </si>
  <si>
    <t>Trung bình</t>
  </si>
  <si>
    <t>BẢNG TỔNG HỢP KẾT QUẢ RÈN LUYỆN CỦA SINH VIÊN 
KHOA CÔNG NGHỆ XÂY DỰNG - GIAO THÔNG
HỌC KỲ II, NĂM HỌC 2022-2023</t>
  </si>
  <si>
    <t>QH-2019-I/CQ-XD</t>
  </si>
  <si>
    <t>Tổng Khoa CNXD</t>
  </si>
  <si>
    <t>Lớp</t>
  </si>
  <si>
    <t>Sĩ số</t>
  </si>
  <si>
    <t>Kết quả xếp loại</t>
  </si>
  <si>
    <t>Yếu</t>
  </si>
  <si>
    <t>Số lượng</t>
  </si>
  <si>
    <t>%</t>
  </si>
  <si>
    <t>HĐ cấp Trường
(dự kiến)</t>
  </si>
  <si>
    <t>LỚP QH-2019-I/CQ-XD, HỌC KỲ 1, NĂM HỌC 2023-2024</t>
  </si>
  <si>
    <t>05/01/2001</t>
  </si>
  <si>
    <t>27/03/2001</t>
  </si>
  <si>
    <t>07/02/2001</t>
  </si>
  <si>
    <t>18/09/2001</t>
  </si>
  <si>
    <t>04/01/2001</t>
  </si>
  <si>
    <t>25/12/2001</t>
  </si>
  <si>
    <t>29/03/2001</t>
  </si>
  <si>
    <t>26/05/2001</t>
  </si>
  <si>
    <t>15/03/2001</t>
  </si>
  <si>
    <t>01/01/2001</t>
  </si>
  <si>
    <t>15/10/2001</t>
  </si>
  <si>
    <t>28/02/2001</t>
  </si>
  <si>
    <t>24/04/2001</t>
  </si>
  <si>
    <t>31/03/2001</t>
  </si>
  <si>
    <t>27/04/2001</t>
  </si>
  <si>
    <t>02/12/2001</t>
  </si>
  <si>
    <t>14/12/2001</t>
  </si>
  <si>
    <t>12/11/2001</t>
  </si>
  <si>
    <t>15/06/2001</t>
  </si>
  <si>
    <t>28/06/2001</t>
  </si>
  <si>
    <t>24/03/2000</t>
  </si>
  <si>
    <t>16/03/2001</t>
  </si>
  <si>
    <t>04/06/2001</t>
  </si>
  <si>
    <t>17/10/2001</t>
  </si>
  <si>
    <t>06/09/2001</t>
  </si>
  <si>
    <t>07/07/2001</t>
  </si>
  <si>
    <t>09/10/2001</t>
  </si>
  <si>
    <t>18/11/2001</t>
  </si>
  <si>
    <t>14/02/2001</t>
  </si>
  <si>
    <t>23/02/2001</t>
  </si>
  <si>
    <t>22/02/2001</t>
  </si>
  <si>
    <t>10/02/2001</t>
  </si>
  <si>
    <t>08/01/2001</t>
  </si>
  <si>
    <t>20/08/1999</t>
  </si>
  <si>
    <t>09/12/2001</t>
  </si>
  <si>
    <t>07/06/2001</t>
  </si>
  <si>
    <t>01/03/2000</t>
  </si>
  <si>
    <t>27/05/2001</t>
  </si>
  <si>
    <t>31/07/2001</t>
  </si>
  <si>
    <t>30/04/2001</t>
  </si>
  <si>
    <t>17/12/2001</t>
  </si>
  <si>
    <t>23/09/2000</t>
  </si>
  <si>
    <t>16/12/2001</t>
  </si>
  <si>
    <t>17/07/2001</t>
  </si>
  <si>
    <t>25/01/2001</t>
  </si>
  <si>
    <t>21/10/2001</t>
  </si>
  <si>
    <t>17/03/2001</t>
  </si>
  <si>
    <t>24/01/2001</t>
  </si>
  <si>
    <t>23/01/2001</t>
  </si>
  <si>
    <t>09/08/2001</t>
  </si>
  <si>
    <t>19/06/2001</t>
  </si>
  <si>
    <t>16/09/2001</t>
  </si>
  <si>
    <t>22/07/1999</t>
  </si>
  <si>
    <t>23/10/2001</t>
  </si>
  <si>
    <t>22/11/2001</t>
  </si>
  <si>
    <t>07/04/2001</t>
  </si>
  <si>
    <t>06/04/2001</t>
  </si>
  <si>
    <t>28/04/2001</t>
  </si>
  <si>
    <t>13/08/2001</t>
  </si>
  <si>
    <t>11/11/2001</t>
  </si>
  <si>
    <t>20/06/2001</t>
  </si>
  <si>
    <t>24/03/2001</t>
  </si>
  <si>
    <t>21/03/2001</t>
  </si>
  <si>
    <t>26/04/2001</t>
  </si>
  <si>
    <t>04/02/2001</t>
  </si>
  <si>
    <t>22/08/2001</t>
  </si>
  <si>
    <t>07/08/1997</t>
  </si>
  <si>
    <t>05/06/2001</t>
  </si>
  <si>
    <t>14/10/2001</t>
  </si>
  <si>
    <t>14/01/2001</t>
  </si>
  <si>
    <t>27/06/2001</t>
  </si>
  <si>
    <t>20/08/2001</t>
  </si>
  <si>
    <t>02/10/2001</t>
  </si>
  <si>
    <t>26/01/2001</t>
  </si>
  <si>
    <t>12/06/2001</t>
  </si>
  <si>
    <t>27/07/2001</t>
  </si>
  <si>
    <t>20/10/2001</t>
  </si>
  <si>
    <t>28/09/2001</t>
  </si>
  <si>
    <t>24/08/2001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</si>
</sst>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7" x14ac:knownFonts="1">
    <font>
      <sz val="11"/>
      <color theme="1"/>
      <name val="Arial"/>
      <family val="2"/>
      <scheme val="minor"/>
    </font>
    <font>
      <sz val="10"/>
      <color theme="1"/>
      <name val="Times New Roman"/>
      <family val="1"/>
    </font>
    <font>
      <sz val="13"/>
      <color theme="1"/>
      <name val="Times New Roman"/>
      <family val="1"/>
    </font>
    <font>
      <sz val="12"/>
      <color theme="1"/>
      <name val="Times New Roman"/>
      <family val="1"/>
    </font>
    <font>
      <b/>
      <sz val="13"/>
      <color theme="1"/>
      <name val="Times New Roman"/>
      <family val="1"/>
    </font>
    <font>
      <b/>
      <sz val="12"/>
      <color theme="1"/>
      <name val="Times New Roman"/>
      <family val="1"/>
    </font>
    <font>
      <i/>
      <sz val="13"/>
      <color theme="1"/>
      <name val="Times New Roman"/>
      <family val="1"/>
    </font>
    <font>
      <b/>
      <sz val="15"/>
      <color theme="1"/>
      <name val="Times New Roman"/>
      <family val="1"/>
    </font>
    <font>
      <sz val="11"/>
      <color theme="1"/>
      <name val="Arial"/>
      <family val="2"/>
      <scheme val="minor"/>
    </font>
    <font>
      <sz val="11"/>
      <color theme="1"/>
      <name val="Times New Roman"/>
      <family val="1"/>
      <scheme val="major"/>
    </font>
    <font>
      <b/>
      <sz val="11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sz val="12"/>
      <color theme="1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b/>
      <sz val="13"/>
      <color theme="1"/>
      <name val="Times New Roman"/>
      <family val="1"/>
      <scheme val="maj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/>
    </xf>
    <xf numFmtId="164" fontId="12" fillId="0" borderId="1" xfId="1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164" fontId="13" fillId="0" borderId="1" xfId="1" applyNumberFormat="1" applyFont="1" applyBorder="1" applyAlignment="1">
      <alignment horizontal="center" vertical="center" wrapText="1"/>
    </xf>
    <xf numFmtId="0" fontId="15" fillId="0" borderId="9" xfId="0" applyFont="1" applyBorder="1" applyAlignment="1" applyProtection="1">
      <alignment vertical="center"/>
      <protection locked="0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2</xdr:row>
      <xdr:rowOff>0</xdr:rowOff>
    </xdr:from>
    <xdr:to>
      <xdr:col>3</xdr:col>
      <xdr:colOff>66675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64EA40DB-0DF3-77A8-41B4-BC56645B7AB0}"/>
            </a:ext>
          </a:extLst>
        </xdr:cNvPr>
        <xdr:cNvCxnSpPr/>
      </xdr:nvCxnSpPr>
      <xdr:spPr>
        <a:xfrm>
          <a:off x="733425" y="419100"/>
          <a:ext cx="13620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2</xdr:row>
      <xdr:rowOff>0</xdr:rowOff>
    </xdr:from>
    <xdr:to>
      <xdr:col>10</xdr:col>
      <xdr:colOff>314325</xdr:colOff>
      <xdr:row>2</xdr:row>
      <xdr:rowOff>9525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2BB351D9-7B01-76F7-91BC-52FAC02B04DF}"/>
            </a:ext>
          </a:extLst>
        </xdr:cNvPr>
        <xdr:cNvCxnSpPr/>
      </xdr:nvCxnSpPr>
      <xdr:spPr>
        <a:xfrm flipV="1">
          <a:off x="4953000" y="514350"/>
          <a:ext cx="1666875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933450</xdr:colOff>
      <xdr:row>2</xdr:row>
      <xdr:rowOff>0</xdr:rowOff>
    </xdr:from>
    <xdr:to>
      <xdr:col>3</xdr:col>
      <xdr:colOff>161925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5F20A3CB-4B98-46FA-9EA5-36EE0CF7E216}"/>
            </a:ext>
          </a:extLst>
        </xdr:cNvPr>
        <xdr:cNvCxnSpPr/>
      </xdr:nvCxnSpPr>
      <xdr:spPr>
        <a:xfrm>
          <a:off x="1295400" y="381000"/>
          <a:ext cx="9715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581025</xdr:colOff>
      <xdr:row>2</xdr:row>
      <xdr:rowOff>9525</xdr:rowOff>
    </xdr:from>
    <xdr:to>
      <xdr:col>12</xdr:col>
      <xdr:colOff>219075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597FB186-FE5A-4EA0-B03A-DFA3D29E9D4D}"/>
            </a:ext>
          </a:extLst>
        </xdr:cNvPr>
        <xdr:cNvCxnSpPr/>
      </xdr:nvCxnSpPr>
      <xdr:spPr>
        <a:xfrm>
          <a:off x="6057900" y="390525"/>
          <a:ext cx="1323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1"/>
  <sheetViews>
    <sheetView tabSelected="1" workbookViewId="0">
      <selection activeCell="L3" sqref="L3"/>
    </sheetView>
  </sheetViews>
  <sheetFormatPr defaultColWidth="13" defaultRowHeight="20.25" customHeight="1" x14ac:dyDescent="0.2"/>
  <cols>
    <col min="1" max="1" width="4.75" bestFit="1" customWidth="1"/>
    <col min="2" max="2" width="8.875" bestFit="1" customWidth="1"/>
    <col min="3" max="3" width="21.625" customWidth="1"/>
    <col min="4" max="4" width="9.875" bestFit="1" customWidth="1"/>
    <col min="5" max="5" width="6.875" bestFit="1" customWidth="1"/>
    <col min="6" max="8" width="5.375" bestFit="1" customWidth="1"/>
    <col min="9" max="9" width="9.25" customWidth="1"/>
    <col min="10" max="10" width="5.375" bestFit="1" customWidth="1"/>
    <col min="11" max="11" width="12" customWidth="1"/>
    <col min="12" max="20" width="13" customWidth="1"/>
  </cols>
  <sheetData>
    <row r="1" spans="1:11" ht="20.25" customHeight="1" x14ac:dyDescent="0.2">
      <c r="A1" s="27" t="s">
        <v>0</v>
      </c>
      <c r="B1" s="27"/>
      <c r="C1" s="27"/>
      <c r="D1" s="27"/>
      <c r="F1" s="49" t="s">
        <v>2</v>
      </c>
      <c r="G1" s="49"/>
      <c r="H1" s="49"/>
      <c r="I1" s="49"/>
      <c r="J1" s="49"/>
      <c r="K1" s="49"/>
    </row>
    <row r="2" spans="1:11" ht="20.25" customHeight="1" x14ac:dyDescent="0.2">
      <c r="A2" s="28" t="s">
        <v>1</v>
      </c>
      <c r="B2" s="28"/>
      <c r="C2" s="28"/>
      <c r="D2" s="28"/>
      <c r="G2" s="29" t="s">
        <v>3</v>
      </c>
      <c r="H2" s="29"/>
      <c r="I2" s="29"/>
      <c r="J2" s="29"/>
      <c r="K2" s="29"/>
    </row>
    <row r="3" spans="1:11" ht="20.25" customHeight="1" x14ac:dyDescent="0.2">
      <c r="A3" s="1"/>
    </row>
    <row r="5" spans="1:11" ht="20.25" customHeight="1" x14ac:dyDescent="0.2">
      <c r="A5" s="30" t="s">
        <v>4</v>
      </c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 ht="20.25" customHeight="1" x14ac:dyDescent="0.2">
      <c r="A6" s="30" t="s">
        <v>120</v>
      </c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1" ht="20.25" customHeight="1" x14ac:dyDescent="0.2">
      <c r="A7" s="30" t="s">
        <v>108</v>
      </c>
      <c r="B7" s="30"/>
      <c r="C7" s="30"/>
      <c r="D7" s="30"/>
      <c r="E7" s="30"/>
      <c r="F7" s="30"/>
      <c r="G7" s="30"/>
      <c r="H7" s="30"/>
      <c r="I7" s="30"/>
      <c r="J7" s="30"/>
      <c r="K7" s="30"/>
    </row>
    <row r="8" spans="1:11" ht="20.25" customHeight="1" x14ac:dyDescent="0.2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</row>
    <row r="9" spans="1:11" ht="20.25" customHeight="1" x14ac:dyDescent="0.2">
      <c r="A9" s="2"/>
    </row>
    <row r="10" spans="1:11" ht="20.25" customHeight="1" x14ac:dyDescent="0.2">
      <c r="A10" s="31" t="s">
        <v>5</v>
      </c>
      <c r="B10" s="34" t="s">
        <v>6</v>
      </c>
      <c r="C10" s="34" t="s">
        <v>7</v>
      </c>
      <c r="D10" s="34" t="s">
        <v>8</v>
      </c>
      <c r="E10" s="3" t="s">
        <v>9</v>
      </c>
      <c r="F10" s="3" t="s">
        <v>9</v>
      </c>
      <c r="G10" s="3" t="s">
        <v>9</v>
      </c>
      <c r="H10" s="23" t="s">
        <v>13</v>
      </c>
      <c r="I10" s="24"/>
      <c r="J10" s="23" t="s">
        <v>13</v>
      </c>
      <c r="K10" s="24"/>
    </row>
    <row r="11" spans="1:11" ht="31.5" customHeight="1" x14ac:dyDescent="0.2">
      <c r="A11" s="32"/>
      <c r="B11" s="35"/>
      <c r="C11" s="35"/>
      <c r="D11" s="35"/>
      <c r="E11" s="4" t="s">
        <v>10</v>
      </c>
      <c r="F11" s="4" t="s">
        <v>11</v>
      </c>
      <c r="G11" s="4" t="s">
        <v>12</v>
      </c>
      <c r="H11" s="25" t="s">
        <v>14</v>
      </c>
      <c r="I11" s="26"/>
      <c r="J11" s="25" t="s">
        <v>119</v>
      </c>
      <c r="K11" s="26"/>
    </row>
    <row r="12" spans="1:11" ht="20.25" customHeight="1" x14ac:dyDescent="0.2">
      <c r="A12" s="33"/>
      <c r="B12" s="36"/>
      <c r="C12" s="36"/>
      <c r="D12" s="36"/>
      <c r="E12" s="5"/>
      <c r="F12" s="5"/>
      <c r="G12" s="5"/>
      <c r="H12" s="6" t="s">
        <v>9</v>
      </c>
      <c r="I12" s="6" t="s">
        <v>15</v>
      </c>
      <c r="J12" s="6" t="s">
        <v>9</v>
      </c>
      <c r="K12" s="6" t="s">
        <v>15</v>
      </c>
    </row>
    <row r="13" spans="1:11" ht="20.25" customHeight="1" x14ac:dyDescent="0.2">
      <c r="A13" s="7">
        <v>1</v>
      </c>
      <c r="B13" s="8">
        <v>19020877</v>
      </c>
      <c r="C13" s="8" t="s">
        <v>16</v>
      </c>
      <c r="D13" s="21" t="s">
        <v>121</v>
      </c>
      <c r="E13" s="7">
        <v>90</v>
      </c>
      <c r="F13" s="7">
        <v>90</v>
      </c>
      <c r="G13" s="7">
        <v>90</v>
      </c>
      <c r="H13" s="7">
        <v>90</v>
      </c>
      <c r="I13" s="20" t="str">
        <f t="shared" ref="I13:K76" si="0">IF(H13&gt;=90,"Xuất sắc",IF(H13&gt;=80,"Tốt", IF(H13&gt;=65,"Khá",IF(H13&gt;=50,"Trung bình", IF(H13&gt;=35, "Yếu", "Kém")))))</f>
        <v>Xuất sắc</v>
      </c>
      <c r="J13" s="7">
        <v>90</v>
      </c>
      <c r="K13" s="20" t="str">
        <f t="shared" si="0"/>
        <v>Xuất sắc</v>
      </c>
    </row>
    <row r="14" spans="1:11" ht="20.25" customHeight="1" x14ac:dyDescent="0.2">
      <c r="A14" s="7">
        <v>2</v>
      </c>
      <c r="B14" s="8">
        <v>19020878</v>
      </c>
      <c r="C14" s="8" t="s">
        <v>18</v>
      </c>
      <c r="D14" s="21" t="s">
        <v>122</v>
      </c>
      <c r="E14" s="7">
        <v>100</v>
      </c>
      <c r="F14" s="7">
        <v>90</v>
      </c>
      <c r="G14" s="7">
        <v>90</v>
      </c>
      <c r="H14" s="7">
        <v>90</v>
      </c>
      <c r="I14" s="20" t="str">
        <f t="shared" si="0"/>
        <v>Xuất sắc</v>
      </c>
      <c r="J14" s="7">
        <v>90</v>
      </c>
      <c r="K14" s="20" t="str">
        <f t="shared" si="0"/>
        <v>Xuất sắc</v>
      </c>
    </row>
    <row r="15" spans="1:11" ht="20.25" customHeight="1" x14ac:dyDescent="0.2">
      <c r="A15" s="7">
        <v>3</v>
      </c>
      <c r="B15" s="8">
        <v>19020879</v>
      </c>
      <c r="C15" s="8" t="s">
        <v>19</v>
      </c>
      <c r="D15" s="21" t="s">
        <v>123</v>
      </c>
      <c r="E15" s="7">
        <v>85</v>
      </c>
      <c r="F15" s="7">
        <v>80</v>
      </c>
      <c r="G15" s="7">
        <v>80</v>
      </c>
      <c r="H15" s="7">
        <v>80</v>
      </c>
      <c r="I15" s="20" t="str">
        <f t="shared" si="0"/>
        <v>Tốt</v>
      </c>
      <c r="J15" s="7">
        <v>80</v>
      </c>
      <c r="K15" s="20" t="str">
        <f t="shared" si="0"/>
        <v>Tốt</v>
      </c>
    </row>
    <row r="16" spans="1:11" ht="20.25" customHeight="1" x14ac:dyDescent="0.2">
      <c r="A16" s="7">
        <v>4</v>
      </c>
      <c r="B16" s="8">
        <v>19020881</v>
      </c>
      <c r="C16" s="8" t="s">
        <v>21</v>
      </c>
      <c r="D16" s="21" t="s">
        <v>124</v>
      </c>
      <c r="E16" s="7">
        <v>90</v>
      </c>
      <c r="F16" s="7">
        <v>90</v>
      </c>
      <c r="G16" s="7">
        <v>90</v>
      </c>
      <c r="H16" s="7">
        <v>90</v>
      </c>
      <c r="I16" s="20" t="str">
        <f t="shared" si="0"/>
        <v>Xuất sắc</v>
      </c>
      <c r="J16" s="7">
        <v>90</v>
      </c>
      <c r="K16" s="20" t="str">
        <f t="shared" si="0"/>
        <v>Xuất sắc</v>
      </c>
    </row>
    <row r="17" spans="1:11" ht="20.25" customHeight="1" x14ac:dyDescent="0.2">
      <c r="A17" s="7">
        <v>5</v>
      </c>
      <c r="B17" s="8">
        <v>19020882</v>
      </c>
      <c r="C17" s="8" t="s">
        <v>22</v>
      </c>
      <c r="D17" s="21" t="s">
        <v>125</v>
      </c>
      <c r="E17" s="7">
        <v>80</v>
      </c>
      <c r="F17" s="7">
        <v>80</v>
      </c>
      <c r="G17" s="7">
        <v>80</v>
      </c>
      <c r="H17" s="7">
        <v>80</v>
      </c>
      <c r="I17" s="20" t="str">
        <f t="shared" si="0"/>
        <v>Tốt</v>
      </c>
      <c r="J17" s="7">
        <v>80</v>
      </c>
      <c r="K17" s="20" t="str">
        <f t="shared" si="0"/>
        <v>Tốt</v>
      </c>
    </row>
    <row r="18" spans="1:11" ht="20.25" customHeight="1" x14ac:dyDescent="0.2">
      <c r="A18" s="7">
        <v>6</v>
      </c>
      <c r="B18" s="8">
        <v>19020883</v>
      </c>
      <c r="C18" s="8" t="s">
        <v>23</v>
      </c>
      <c r="D18" s="21" t="s">
        <v>126</v>
      </c>
      <c r="E18" s="7">
        <v>90</v>
      </c>
      <c r="F18" s="7">
        <v>90</v>
      </c>
      <c r="G18" s="7">
        <v>90</v>
      </c>
      <c r="H18" s="7">
        <v>90</v>
      </c>
      <c r="I18" s="20" t="str">
        <f t="shared" si="0"/>
        <v>Xuất sắc</v>
      </c>
      <c r="J18" s="7">
        <v>90</v>
      </c>
      <c r="K18" s="20" t="str">
        <f t="shared" si="0"/>
        <v>Xuất sắc</v>
      </c>
    </row>
    <row r="19" spans="1:11" ht="20.25" customHeight="1" x14ac:dyDescent="0.2">
      <c r="A19" s="7">
        <v>7</v>
      </c>
      <c r="B19" s="8">
        <v>19020885</v>
      </c>
      <c r="C19" s="8" t="s">
        <v>24</v>
      </c>
      <c r="D19" s="21" t="s">
        <v>127</v>
      </c>
      <c r="E19" s="7">
        <v>87</v>
      </c>
      <c r="F19" s="7">
        <v>80</v>
      </c>
      <c r="G19" s="7">
        <v>80</v>
      </c>
      <c r="H19" s="7">
        <v>80</v>
      </c>
      <c r="I19" s="20" t="str">
        <f t="shared" si="0"/>
        <v>Tốt</v>
      </c>
      <c r="J19" s="7">
        <v>80</v>
      </c>
      <c r="K19" s="20" t="str">
        <f t="shared" si="0"/>
        <v>Tốt</v>
      </c>
    </row>
    <row r="20" spans="1:11" ht="20.25" customHeight="1" x14ac:dyDescent="0.2">
      <c r="A20" s="7">
        <v>8</v>
      </c>
      <c r="B20" s="8">
        <v>19020886</v>
      </c>
      <c r="C20" s="8" t="s">
        <v>25</v>
      </c>
      <c r="D20" s="21" t="s">
        <v>128</v>
      </c>
      <c r="E20" s="7">
        <v>70</v>
      </c>
      <c r="F20" s="9"/>
      <c r="G20" s="9"/>
      <c r="H20" s="7">
        <v>70</v>
      </c>
      <c r="I20" s="20" t="str">
        <f t="shared" si="0"/>
        <v>Khá</v>
      </c>
      <c r="J20" s="7">
        <v>70</v>
      </c>
      <c r="K20" s="20" t="str">
        <f t="shared" si="0"/>
        <v>Khá</v>
      </c>
    </row>
    <row r="21" spans="1:11" ht="20.25" customHeight="1" x14ac:dyDescent="0.2">
      <c r="A21" s="7">
        <v>9</v>
      </c>
      <c r="B21" s="8">
        <v>19020887</v>
      </c>
      <c r="C21" s="8" t="s">
        <v>26</v>
      </c>
      <c r="D21" s="21" t="s">
        <v>129</v>
      </c>
      <c r="E21" s="7">
        <v>77</v>
      </c>
      <c r="F21" s="7">
        <v>77</v>
      </c>
      <c r="G21" s="7">
        <v>77</v>
      </c>
      <c r="H21" s="7">
        <v>77</v>
      </c>
      <c r="I21" s="20" t="str">
        <f t="shared" si="0"/>
        <v>Khá</v>
      </c>
      <c r="J21" s="7">
        <v>77</v>
      </c>
      <c r="K21" s="20" t="str">
        <f t="shared" si="0"/>
        <v>Khá</v>
      </c>
    </row>
    <row r="22" spans="1:11" ht="20.25" customHeight="1" x14ac:dyDescent="0.2">
      <c r="A22" s="7">
        <v>10</v>
      </c>
      <c r="B22" s="8">
        <v>19020889</v>
      </c>
      <c r="C22" s="8" t="s">
        <v>27</v>
      </c>
      <c r="D22" s="21" t="s">
        <v>130</v>
      </c>
      <c r="E22" s="7">
        <v>80</v>
      </c>
      <c r="F22" s="7">
        <v>80</v>
      </c>
      <c r="G22" s="7">
        <v>80</v>
      </c>
      <c r="H22" s="7">
        <v>80</v>
      </c>
      <c r="I22" s="20" t="str">
        <f t="shared" si="0"/>
        <v>Tốt</v>
      </c>
      <c r="J22" s="7">
        <v>80</v>
      </c>
      <c r="K22" s="20" t="str">
        <f t="shared" si="0"/>
        <v>Tốt</v>
      </c>
    </row>
    <row r="23" spans="1:11" ht="20.25" customHeight="1" x14ac:dyDescent="0.2">
      <c r="A23" s="7">
        <v>11</v>
      </c>
      <c r="B23" s="8">
        <v>19020891</v>
      </c>
      <c r="C23" s="8" t="s">
        <v>28</v>
      </c>
      <c r="D23" s="21" t="s">
        <v>131</v>
      </c>
      <c r="E23" s="7">
        <v>87</v>
      </c>
      <c r="F23" s="7">
        <v>87</v>
      </c>
      <c r="G23" s="7">
        <v>87</v>
      </c>
      <c r="H23" s="7">
        <v>87</v>
      </c>
      <c r="I23" s="20" t="str">
        <f t="shared" si="0"/>
        <v>Tốt</v>
      </c>
      <c r="J23" s="7">
        <v>87</v>
      </c>
      <c r="K23" s="20" t="str">
        <f t="shared" si="0"/>
        <v>Tốt</v>
      </c>
    </row>
    <row r="24" spans="1:11" ht="20.25" customHeight="1" x14ac:dyDescent="0.2">
      <c r="A24" s="7">
        <v>12</v>
      </c>
      <c r="B24" s="8">
        <v>19020892</v>
      </c>
      <c r="C24" s="8" t="s">
        <v>29</v>
      </c>
      <c r="D24" s="21" t="s">
        <v>132</v>
      </c>
      <c r="E24" s="7">
        <v>79</v>
      </c>
      <c r="F24" s="7">
        <v>79</v>
      </c>
      <c r="G24" s="7">
        <v>79</v>
      </c>
      <c r="H24" s="7">
        <v>79</v>
      </c>
      <c r="I24" s="20" t="str">
        <f t="shared" si="0"/>
        <v>Khá</v>
      </c>
      <c r="J24" s="7">
        <v>79</v>
      </c>
      <c r="K24" s="20" t="str">
        <f t="shared" si="0"/>
        <v>Khá</v>
      </c>
    </row>
    <row r="25" spans="1:11" ht="20.25" customHeight="1" x14ac:dyDescent="0.2">
      <c r="A25" s="7">
        <v>13</v>
      </c>
      <c r="B25" s="8">
        <v>19020893</v>
      </c>
      <c r="C25" s="8" t="s">
        <v>30</v>
      </c>
      <c r="D25" s="21" t="s">
        <v>133</v>
      </c>
      <c r="E25" s="9"/>
      <c r="F25" s="9"/>
      <c r="G25" s="9"/>
      <c r="H25" s="7">
        <v>0</v>
      </c>
      <c r="I25" s="20" t="str">
        <f t="shared" si="0"/>
        <v>Kém</v>
      </c>
      <c r="J25" s="7">
        <v>0</v>
      </c>
      <c r="K25" s="20" t="str">
        <f t="shared" si="0"/>
        <v>Kém</v>
      </c>
    </row>
    <row r="26" spans="1:11" ht="20.25" customHeight="1" x14ac:dyDescent="0.2">
      <c r="A26" s="7">
        <v>14</v>
      </c>
      <c r="B26" s="8">
        <v>19020894</v>
      </c>
      <c r="C26" s="8" t="s">
        <v>32</v>
      </c>
      <c r="D26" s="21" t="s">
        <v>134</v>
      </c>
      <c r="E26" s="7">
        <v>80</v>
      </c>
      <c r="F26" s="7">
        <v>80</v>
      </c>
      <c r="G26" s="7">
        <v>80</v>
      </c>
      <c r="H26" s="7">
        <v>80</v>
      </c>
      <c r="I26" s="20" t="str">
        <f t="shared" si="0"/>
        <v>Tốt</v>
      </c>
      <c r="J26" s="7">
        <v>80</v>
      </c>
      <c r="K26" s="20" t="str">
        <f t="shared" si="0"/>
        <v>Tốt</v>
      </c>
    </row>
    <row r="27" spans="1:11" ht="20.25" customHeight="1" x14ac:dyDescent="0.2">
      <c r="A27" s="7">
        <v>15</v>
      </c>
      <c r="B27" s="8">
        <v>19020896</v>
      </c>
      <c r="C27" s="8" t="s">
        <v>33</v>
      </c>
      <c r="D27" s="21" t="s">
        <v>135</v>
      </c>
      <c r="E27" s="7">
        <v>67</v>
      </c>
      <c r="F27" s="7">
        <v>67</v>
      </c>
      <c r="G27" s="7">
        <v>67</v>
      </c>
      <c r="H27" s="7">
        <v>67</v>
      </c>
      <c r="I27" s="20" t="str">
        <f t="shared" si="0"/>
        <v>Khá</v>
      </c>
      <c r="J27" s="7">
        <v>67</v>
      </c>
      <c r="K27" s="20" t="str">
        <f t="shared" si="0"/>
        <v>Khá</v>
      </c>
    </row>
    <row r="28" spans="1:11" ht="20.25" customHeight="1" x14ac:dyDescent="0.2">
      <c r="A28" s="7">
        <v>16</v>
      </c>
      <c r="B28" s="8">
        <v>19020897</v>
      </c>
      <c r="C28" s="8" t="s">
        <v>35</v>
      </c>
      <c r="D28" s="21" t="s">
        <v>136</v>
      </c>
      <c r="E28" s="7">
        <v>90</v>
      </c>
      <c r="F28" s="7">
        <v>90</v>
      </c>
      <c r="G28" s="7">
        <v>90</v>
      </c>
      <c r="H28" s="7">
        <v>90</v>
      </c>
      <c r="I28" s="20" t="str">
        <f t="shared" si="0"/>
        <v>Xuất sắc</v>
      </c>
      <c r="J28" s="7">
        <v>90</v>
      </c>
      <c r="K28" s="20" t="str">
        <f t="shared" si="0"/>
        <v>Xuất sắc</v>
      </c>
    </row>
    <row r="29" spans="1:11" ht="20.25" customHeight="1" x14ac:dyDescent="0.2">
      <c r="A29" s="7">
        <v>17</v>
      </c>
      <c r="B29" s="8">
        <v>19020898</v>
      </c>
      <c r="C29" s="8" t="s">
        <v>36</v>
      </c>
      <c r="D29" s="21" t="s">
        <v>137</v>
      </c>
      <c r="E29" s="7">
        <v>92</v>
      </c>
      <c r="F29" s="7">
        <v>90</v>
      </c>
      <c r="G29" s="7">
        <v>90</v>
      </c>
      <c r="H29" s="7">
        <v>90</v>
      </c>
      <c r="I29" s="20" t="str">
        <f t="shared" si="0"/>
        <v>Xuất sắc</v>
      </c>
      <c r="J29" s="7">
        <v>90</v>
      </c>
      <c r="K29" s="20" t="str">
        <f t="shared" si="0"/>
        <v>Xuất sắc</v>
      </c>
    </row>
    <row r="30" spans="1:11" ht="20.25" customHeight="1" x14ac:dyDescent="0.2">
      <c r="A30" s="7">
        <v>18</v>
      </c>
      <c r="B30" s="8">
        <v>19020899</v>
      </c>
      <c r="C30" s="8" t="s">
        <v>37</v>
      </c>
      <c r="D30" s="21" t="s">
        <v>138</v>
      </c>
      <c r="E30" s="7">
        <v>80</v>
      </c>
      <c r="F30" s="7">
        <v>80</v>
      </c>
      <c r="G30" s="7">
        <v>80</v>
      </c>
      <c r="H30" s="7">
        <v>80</v>
      </c>
      <c r="I30" s="20" t="str">
        <f t="shared" si="0"/>
        <v>Tốt</v>
      </c>
      <c r="J30" s="7">
        <v>80</v>
      </c>
      <c r="K30" s="20" t="str">
        <f t="shared" si="0"/>
        <v>Tốt</v>
      </c>
    </row>
    <row r="31" spans="1:11" ht="20.25" customHeight="1" x14ac:dyDescent="0.2">
      <c r="A31" s="7">
        <v>19</v>
      </c>
      <c r="B31" s="8">
        <v>19020901</v>
      </c>
      <c r="C31" s="8" t="s">
        <v>38</v>
      </c>
      <c r="D31" s="21" t="s">
        <v>139</v>
      </c>
      <c r="E31" s="9"/>
      <c r="F31" s="9"/>
      <c r="G31" s="9"/>
      <c r="H31" s="7">
        <v>0</v>
      </c>
      <c r="I31" s="20" t="str">
        <f t="shared" si="0"/>
        <v>Kém</v>
      </c>
      <c r="J31" s="7">
        <v>0</v>
      </c>
      <c r="K31" s="20" t="str">
        <f t="shared" si="0"/>
        <v>Kém</v>
      </c>
    </row>
    <row r="32" spans="1:11" ht="20.25" customHeight="1" x14ac:dyDescent="0.2">
      <c r="A32" s="7">
        <v>20</v>
      </c>
      <c r="B32" s="8">
        <v>19020905</v>
      </c>
      <c r="C32" s="8" t="s">
        <v>39</v>
      </c>
      <c r="D32" s="21" t="s">
        <v>127</v>
      </c>
      <c r="E32" s="7">
        <v>80</v>
      </c>
      <c r="F32" s="7">
        <v>80</v>
      </c>
      <c r="G32" s="7">
        <v>80</v>
      </c>
      <c r="H32" s="7">
        <v>80</v>
      </c>
      <c r="I32" s="20" t="str">
        <f t="shared" si="0"/>
        <v>Tốt</v>
      </c>
      <c r="J32" s="7">
        <v>80</v>
      </c>
      <c r="K32" s="20" t="str">
        <f t="shared" si="0"/>
        <v>Tốt</v>
      </c>
    </row>
    <row r="33" spans="1:11" ht="20.25" customHeight="1" x14ac:dyDescent="0.2">
      <c r="A33" s="7">
        <v>21</v>
      </c>
      <c r="B33" s="8">
        <v>19020906</v>
      </c>
      <c r="C33" s="8" t="s">
        <v>40</v>
      </c>
      <c r="D33" s="21" t="s">
        <v>140</v>
      </c>
      <c r="E33" s="7">
        <v>80</v>
      </c>
      <c r="F33" s="7">
        <v>80</v>
      </c>
      <c r="G33" s="7">
        <v>80</v>
      </c>
      <c r="H33" s="7">
        <v>80</v>
      </c>
      <c r="I33" s="20" t="str">
        <f t="shared" si="0"/>
        <v>Tốt</v>
      </c>
      <c r="J33" s="7">
        <v>80</v>
      </c>
      <c r="K33" s="20" t="str">
        <f t="shared" si="0"/>
        <v>Tốt</v>
      </c>
    </row>
    <row r="34" spans="1:11" ht="20.25" customHeight="1" x14ac:dyDescent="0.2">
      <c r="A34" s="7">
        <v>22</v>
      </c>
      <c r="B34" s="8">
        <v>19020907</v>
      </c>
      <c r="C34" s="8" t="s">
        <v>41</v>
      </c>
      <c r="D34" s="21" t="s">
        <v>141</v>
      </c>
      <c r="E34" s="7">
        <v>82</v>
      </c>
      <c r="F34" s="7">
        <v>80</v>
      </c>
      <c r="G34" s="7">
        <v>80</v>
      </c>
      <c r="H34" s="7">
        <v>80</v>
      </c>
      <c r="I34" s="20" t="str">
        <f t="shared" si="0"/>
        <v>Tốt</v>
      </c>
      <c r="J34" s="7">
        <v>80</v>
      </c>
      <c r="K34" s="20" t="str">
        <f t="shared" si="0"/>
        <v>Tốt</v>
      </c>
    </row>
    <row r="35" spans="1:11" ht="20.25" customHeight="1" x14ac:dyDescent="0.2">
      <c r="A35" s="7">
        <v>23</v>
      </c>
      <c r="B35" s="8">
        <v>19020909</v>
      </c>
      <c r="C35" s="8" t="s">
        <v>42</v>
      </c>
      <c r="D35" s="21" t="s">
        <v>142</v>
      </c>
      <c r="E35" s="7">
        <v>85</v>
      </c>
      <c r="F35" s="7">
        <v>80</v>
      </c>
      <c r="G35" s="7">
        <v>80</v>
      </c>
      <c r="H35" s="7">
        <v>80</v>
      </c>
      <c r="I35" s="20" t="str">
        <f t="shared" si="0"/>
        <v>Tốt</v>
      </c>
      <c r="J35" s="7">
        <v>80</v>
      </c>
      <c r="K35" s="20" t="str">
        <f t="shared" si="0"/>
        <v>Tốt</v>
      </c>
    </row>
    <row r="36" spans="1:11" ht="20.25" customHeight="1" x14ac:dyDescent="0.2">
      <c r="A36" s="7">
        <v>24</v>
      </c>
      <c r="B36" s="8">
        <v>19020910</v>
      </c>
      <c r="C36" s="8" t="s">
        <v>43</v>
      </c>
      <c r="D36" s="21" t="s">
        <v>143</v>
      </c>
      <c r="E36" s="7">
        <v>94</v>
      </c>
      <c r="F36" s="7">
        <v>90</v>
      </c>
      <c r="G36" s="7">
        <v>90</v>
      </c>
      <c r="H36" s="7">
        <v>90</v>
      </c>
      <c r="I36" s="20" t="str">
        <f t="shared" si="0"/>
        <v>Xuất sắc</v>
      </c>
      <c r="J36" s="7">
        <v>90</v>
      </c>
      <c r="K36" s="20" t="str">
        <f t="shared" si="0"/>
        <v>Xuất sắc</v>
      </c>
    </row>
    <row r="37" spans="1:11" ht="20.25" customHeight="1" x14ac:dyDescent="0.2">
      <c r="A37" s="7">
        <v>25</v>
      </c>
      <c r="B37" s="8">
        <v>19020912</v>
      </c>
      <c r="C37" s="8" t="s">
        <v>44</v>
      </c>
      <c r="D37" s="21" t="s">
        <v>144</v>
      </c>
      <c r="E37" s="7">
        <v>90</v>
      </c>
      <c r="F37" s="7">
        <v>90</v>
      </c>
      <c r="G37" s="7">
        <v>90</v>
      </c>
      <c r="H37" s="7">
        <v>90</v>
      </c>
      <c r="I37" s="20" t="str">
        <f t="shared" si="0"/>
        <v>Xuất sắc</v>
      </c>
      <c r="J37" s="7">
        <v>90</v>
      </c>
      <c r="K37" s="20" t="str">
        <f t="shared" si="0"/>
        <v>Xuất sắc</v>
      </c>
    </row>
    <row r="38" spans="1:11" ht="20.25" customHeight="1" x14ac:dyDescent="0.2">
      <c r="A38" s="7">
        <v>26</v>
      </c>
      <c r="B38" s="8">
        <v>19020913</v>
      </c>
      <c r="C38" s="8" t="s">
        <v>45</v>
      </c>
      <c r="D38" s="21" t="s">
        <v>145</v>
      </c>
      <c r="E38" s="7">
        <v>90</v>
      </c>
      <c r="F38" s="7">
        <v>90</v>
      </c>
      <c r="G38" s="7">
        <v>90</v>
      </c>
      <c r="H38" s="7">
        <v>90</v>
      </c>
      <c r="I38" s="20" t="str">
        <f t="shared" si="0"/>
        <v>Xuất sắc</v>
      </c>
      <c r="J38" s="7">
        <v>90</v>
      </c>
      <c r="K38" s="20" t="str">
        <f t="shared" si="0"/>
        <v>Xuất sắc</v>
      </c>
    </row>
    <row r="39" spans="1:11" ht="20.25" customHeight="1" x14ac:dyDescent="0.2">
      <c r="A39" s="7">
        <v>27</v>
      </c>
      <c r="B39" s="8">
        <v>19020914</v>
      </c>
      <c r="C39" s="8" t="s">
        <v>46</v>
      </c>
      <c r="D39" s="21" t="s">
        <v>146</v>
      </c>
      <c r="E39" s="7">
        <v>92</v>
      </c>
      <c r="F39" s="7">
        <v>90</v>
      </c>
      <c r="G39" s="7">
        <v>90</v>
      </c>
      <c r="H39" s="7">
        <v>90</v>
      </c>
      <c r="I39" s="20" t="str">
        <f t="shared" si="0"/>
        <v>Xuất sắc</v>
      </c>
      <c r="J39" s="7">
        <v>90</v>
      </c>
      <c r="K39" s="20" t="str">
        <f t="shared" si="0"/>
        <v>Xuất sắc</v>
      </c>
    </row>
    <row r="40" spans="1:11" ht="20.25" customHeight="1" x14ac:dyDescent="0.2">
      <c r="A40" s="7">
        <v>28</v>
      </c>
      <c r="B40" s="8">
        <v>19020916</v>
      </c>
      <c r="C40" s="8" t="s">
        <v>47</v>
      </c>
      <c r="D40" s="21" t="s">
        <v>147</v>
      </c>
      <c r="E40" s="7">
        <v>82</v>
      </c>
      <c r="F40" s="7">
        <v>80</v>
      </c>
      <c r="G40" s="7">
        <v>80</v>
      </c>
      <c r="H40" s="7">
        <v>80</v>
      </c>
      <c r="I40" s="20" t="str">
        <f t="shared" si="0"/>
        <v>Tốt</v>
      </c>
      <c r="J40" s="7">
        <v>80</v>
      </c>
      <c r="K40" s="20" t="str">
        <f t="shared" si="0"/>
        <v>Tốt</v>
      </c>
    </row>
    <row r="41" spans="1:11" ht="20.25" customHeight="1" x14ac:dyDescent="0.2">
      <c r="A41" s="7">
        <v>29</v>
      </c>
      <c r="B41" s="8">
        <v>19020917</v>
      </c>
      <c r="C41" s="8" t="s">
        <v>48</v>
      </c>
      <c r="D41" s="21" t="s">
        <v>121</v>
      </c>
      <c r="E41" s="7">
        <v>70</v>
      </c>
      <c r="F41" s="7">
        <v>70</v>
      </c>
      <c r="G41" s="7">
        <v>70</v>
      </c>
      <c r="H41" s="7">
        <v>70</v>
      </c>
      <c r="I41" s="20" t="str">
        <f t="shared" si="0"/>
        <v>Khá</v>
      </c>
      <c r="J41" s="7">
        <v>70</v>
      </c>
      <c r="K41" s="20" t="str">
        <f t="shared" si="0"/>
        <v>Khá</v>
      </c>
    </row>
    <row r="42" spans="1:11" ht="20.25" customHeight="1" x14ac:dyDescent="0.2">
      <c r="A42" s="7">
        <v>30</v>
      </c>
      <c r="B42" s="8">
        <v>19020918</v>
      </c>
      <c r="C42" s="8" t="s">
        <v>49</v>
      </c>
      <c r="D42" s="21" t="s">
        <v>148</v>
      </c>
      <c r="E42" s="7">
        <v>70</v>
      </c>
      <c r="F42" s="7">
        <v>70</v>
      </c>
      <c r="G42" s="7">
        <v>70</v>
      </c>
      <c r="H42" s="7">
        <v>70</v>
      </c>
      <c r="I42" s="20" t="str">
        <f t="shared" si="0"/>
        <v>Khá</v>
      </c>
      <c r="J42" s="7">
        <v>70</v>
      </c>
      <c r="K42" s="20" t="str">
        <f t="shared" si="0"/>
        <v>Khá</v>
      </c>
    </row>
    <row r="43" spans="1:11" ht="20.25" customHeight="1" x14ac:dyDescent="0.2">
      <c r="A43" s="7">
        <v>31</v>
      </c>
      <c r="B43" s="8">
        <v>19020919</v>
      </c>
      <c r="C43" s="8" t="s">
        <v>50</v>
      </c>
      <c r="D43" s="21" t="s">
        <v>149</v>
      </c>
      <c r="E43" s="7">
        <v>92</v>
      </c>
      <c r="F43" s="7">
        <v>92</v>
      </c>
      <c r="G43" s="7">
        <v>92</v>
      </c>
      <c r="H43" s="7">
        <v>92</v>
      </c>
      <c r="I43" s="20" t="str">
        <f t="shared" si="0"/>
        <v>Xuất sắc</v>
      </c>
      <c r="J43" s="7">
        <v>92</v>
      </c>
      <c r="K43" s="20" t="str">
        <f t="shared" si="0"/>
        <v>Xuất sắc</v>
      </c>
    </row>
    <row r="44" spans="1:11" ht="20.25" customHeight="1" x14ac:dyDescent="0.2">
      <c r="A44" s="7">
        <v>32</v>
      </c>
      <c r="B44" s="8">
        <v>19020920</v>
      </c>
      <c r="C44" s="8" t="s">
        <v>51</v>
      </c>
      <c r="D44" s="21" t="s">
        <v>150</v>
      </c>
      <c r="E44" s="7">
        <v>70</v>
      </c>
      <c r="F44" s="7">
        <v>70</v>
      </c>
      <c r="G44" s="7">
        <v>70</v>
      </c>
      <c r="H44" s="7">
        <v>70</v>
      </c>
      <c r="I44" s="20" t="str">
        <f t="shared" si="0"/>
        <v>Khá</v>
      </c>
      <c r="J44" s="7">
        <v>70</v>
      </c>
      <c r="K44" s="20" t="str">
        <f t="shared" si="0"/>
        <v>Khá</v>
      </c>
    </row>
    <row r="45" spans="1:11" ht="20.25" customHeight="1" x14ac:dyDescent="0.2">
      <c r="A45" s="7">
        <v>33</v>
      </c>
      <c r="B45" s="8">
        <v>19020922</v>
      </c>
      <c r="C45" s="8" t="s">
        <v>52</v>
      </c>
      <c r="D45" s="21" t="s">
        <v>127</v>
      </c>
      <c r="E45" s="7">
        <v>85</v>
      </c>
      <c r="F45" s="7">
        <v>85</v>
      </c>
      <c r="G45" s="7">
        <v>85</v>
      </c>
      <c r="H45" s="7">
        <v>85</v>
      </c>
      <c r="I45" s="20" t="str">
        <f t="shared" si="0"/>
        <v>Tốt</v>
      </c>
      <c r="J45" s="7">
        <v>85</v>
      </c>
      <c r="K45" s="20" t="str">
        <f t="shared" si="0"/>
        <v>Tốt</v>
      </c>
    </row>
    <row r="46" spans="1:11" ht="20.25" customHeight="1" x14ac:dyDescent="0.2">
      <c r="A46" s="7">
        <v>34</v>
      </c>
      <c r="B46" s="8">
        <v>19020923</v>
      </c>
      <c r="C46" s="8" t="s">
        <v>53</v>
      </c>
      <c r="D46" s="21" t="s">
        <v>143</v>
      </c>
      <c r="E46" s="7">
        <v>70</v>
      </c>
      <c r="F46" s="7">
        <v>70</v>
      </c>
      <c r="G46" s="7">
        <v>70</v>
      </c>
      <c r="H46" s="7">
        <v>70</v>
      </c>
      <c r="I46" s="20" t="str">
        <f t="shared" si="0"/>
        <v>Khá</v>
      </c>
      <c r="J46" s="7">
        <v>70</v>
      </c>
      <c r="K46" s="20" t="str">
        <f t="shared" si="0"/>
        <v>Khá</v>
      </c>
    </row>
    <row r="47" spans="1:11" ht="20.25" customHeight="1" x14ac:dyDescent="0.2">
      <c r="A47" s="7">
        <v>35</v>
      </c>
      <c r="B47" s="8">
        <v>19020925</v>
      </c>
      <c r="C47" s="8" t="s">
        <v>54</v>
      </c>
      <c r="D47" s="21" t="s">
        <v>151</v>
      </c>
      <c r="E47" s="7">
        <v>80</v>
      </c>
      <c r="F47" s="7">
        <v>80</v>
      </c>
      <c r="G47" s="7">
        <v>80</v>
      </c>
      <c r="H47" s="7">
        <v>80</v>
      </c>
      <c r="I47" s="20" t="str">
        <f t="shared" si="0"/>
        <v>Tốt</v>
      </c>
      <c r="J47" s="7">
        <v>80</v>
      </c>
      <c r="K47" s="20" t="str">
        <f t="shared" si="0"/>
        <v>Tốt</v>
      </c>
    </row>
    <row r="48" spans="1:11" ht="20.25" customHeight="1" x14ac:dyDescent="0.2">
      <c r="A48" s="7">
        <v>36</v>
      </c>
      <c r="B48" s="8">
        <v>19020928</v>
      </c>
      <c r="C48" s="8" t="s">
        <v>55</v>
      </c>
      <c r="D48" s="21" t="s">
        <v>152</v>
      </c>
      <c r="E48" s="7">
        <v>70</v>
      </c>
      <c r="F48" s="7">
        <v>70</v>
      </c>
      <c r="G48" s="7">
        <v>70</v>
      </c>
      <c r="H48" s="7">
        <v>70</v>
      </c>
      <c r="I48" s="20" t="str">
        <f t="shared" si="0"/>
        <v>Khá</v>
      </c>
      <c r="J48" s="7">
        <v>70</v>
      </c>
      <c r="K48" s="20" t="str">
        <f t="shared" si="0"/>
        <v>Khá</v>
      </c>
    </row>
    <row r="49" spans="1:11" ht="20.25" customHeight="1" x14ac:dyDescent="0.2">
      <c r="A49" s="7">
        <v>37</v>
      </c>
      <c r="B49" s="8">
        <v>19020929</v>
      </c>
      <c r="C49" s="8" t="s">
        <v>56</v>
      </c>
      <c r="D49" s="21" t="s">
        <v>153</v>
      </c>
      <c r="E49" s="7">
        <v>80</v>
      </c>
      <c r="F49" s="7">
        <v>80</v>
      </c>
      <c r="G49" s="7">
        <v>80</v>
      </c>
      <c r="H49" s="7">
        <v>80</v>
      </c>
      <c r="I49" s="20" t="str">
        <f t="shared" si="0"/>
        <v>Tốt</v>
      </c>
      <c r="J49" s="7">
        <v>80</v>
      </c>
      <c r="K49" s="20" t="str">
        <f t="shared" si="0"/>
        <v>Tốt</v>
      </c>
    </row>
    <row r="50" spans="1:11" ht="20.25" customHeight="1" x14ac:dyDescent="0.2">
      <c r="A50" s="7">
        <v>38</v>
      </c>
      <c r="B50" s="8">
        <v>19020930</v>
      </c>
      <c r="C50" s="8" t="s">
        <v>57</v>
      </c>
      <c r="D50" s="21" t="s">
        <v>154</v>
      </c>
      <c r="E50" s="7">
        <v>90</v>
      </c>
      <c r="F50" s="7">
        <v>90</v>
      </c>
      <c r="G50" s="7">
        <v>90</v>
      </c>
      <c r="H50" s="7">
        <v>90</v>
      </c>
      <c r="I50" s="20" t="str">
        <f t="shared" si="0"/>
        <v>Xuất sắc</v>
      </c>
      <c r="J50" s="7">
        <v>90</v>
      </c>
      <c r="K50" s="20" t="str">
        <f t="shared" si="0"/>
        <v>Xuất sắc</v>
      </c>
    </row>
    <row r="51" spans="1:11" ht="20.25" customHeight="1" x14ac:dyDescent="0.2">
      <c r="A51" s="7">
        <v>39</v>
      </c>
      <c r="B51" s="8">
        <v>19020931</v>
      </c>
      <c r="C51" s="8" t="s">
        <v>58</v>
      </c>
      <c r="D51" s="21" t="s">
        <v>155</v>
      </c>
      <c r="E51" s="7">
        <v>70</v>
      </c>
      <c r="F51" s="7">
        <v>70</v>
      </c>
      <c r="G51" s="7">
        <v>70</v>
      </c>
      <c r="H51" s="7">
        <v>70</v>
      </c>
      <c r="I51" s="20" t="str">
        <f t="shared" si="0"/>
        <v>Khá</v>
      </c>
      <c r="J51" s="7">
        <v>70</v>
      </c>
      <c r="K51" s="20" t="str">
        <f t="shared" si="0"/>
        <v>Khá</v>
      </c>
    </row>
    <row r="52" spans="1:11" ht="20.25" customHeight="1" x14ac:dyDescent="0.2">
      <c r="A52" s="7">
        <v>40</v>
      </c>
      <c r="B52" s="8">
        <v>19020932</v>
      </c>
      <c r="C52" s="8" t="s">
        <v>59</v>
      </c>
      <c r="D52" s="21" t="s">
        <v>156</v>
      </c>
      <c r="E52" s="7">
        <v>90</v>
      </c>
      <c r="F52" s="7">
        <v>90</v>
      </c>
      <c r="G52" s="7">
        <v>90</v>
      </c>
      <c r="H52" s="7">
        <v>90</v>
      </c>
      <c r="I52" s="20" t="str">
        <f t="shared" si="0"/>
        <v>Xuất sắc</v>
      </c>
      <c r="J52" s="7">
        <v>90</v>
      </c>
      <c r="K52" s="20" t="str">
        <f t="shared" si="0"/>
        <v>Xuất sắc</v>
      </c>
    </row>
    <row r="53" spans="1:11" ht="20.25" customHeight="1" x14ac:dyDescent="0.2">
      <c r="A53" s="7">
        <v>41</v>
      </c>
      <c r="B53" s="8">
        <v>19020933</v>
      </c>
      <c r="C53" s="8" t="s">
        <v>60</v>
      </c>
      <c r="D53" s="21" t="s">
        <v>157</v>
      </c>
      <c r="E53" s="7">
        <v>90</v>
      </c>
      <c r="F53" s="7">
        <v>90</v>
      </c>
      <c r="G53" s="7">
        <v>90</v>
      </c>
      <c r="H53" s="7">
        <v>90</v>
      </c>
      <c r="I53" s="20" t="str">
        <f t="shared" si="0"/>
        <v>Xuất sắc</v>
      </c>
      <c r="J53" s="7">
        <v>90</v>
      </c>
      <c r="K53" s="20" t="str">
        <f t="shared" si="0"/>
        <v>Xuất sắc</v>
      </c>
    </row>
    <row r="54" spans="1:11" ht="20.25" customHeight="1" x14ac:dyDescent="0.2">
      <c r="A54" s="7">
        <v>42</v>
      </c>
      <c r="B54" s="8">
        <v>19020935</v>
      </c>
      <c r="C54" s="8" t="s">
        <v>61</v>
      </c>
      <c r="D54" s="21" t="s">
        <v>158</v>
      </c>
      <c r="E54" s="7">
        <v>70</v>
      </c>
      <c r="F54" s="7">
        <v>70</v>
      </c>
      <c r="G54" s="7">
        <v>70</v>
      </c>
      <c r="H54" s="7">
        <v>70</v>
      </c>
      <c r="I54" s="20" t="str">
        <f t="shared" si="0"/>
        <v>Khá</v>
      </c>
      <c r="J54" s="7">
        <v>70</v>
      </c>
      <c r="K54" s="20" t="str">
        <f t="shared" si="0"/>
        <v>Khá</v>
      </c>
    </row>
    <row r="55" spans="1:11" ht="20.25" customHeight="1" x14ac:dyDescent="0.2">
      <c r="A55" s="7">
        <v>43</v>
      </c>
      <c r="B55" s="8">
        <v>19020936</v>
      </c>
      <c r="C55" s="8" t="s">
        <v>62</v>
      </c>
      <c r="D55" s="21" t="s">
        <v>159</v>
      </c>
      <c r="E55" s="7">
        <v>90</v>
      </c>
      <c r="F55" s="7">
        <v>85</v>
      </c>
      <c r="G55" s="7">
        <v>85</v>
      </c>
      <c r="H55" s="7">
        <v>85</v>
      </c>
      <c r="I55" s="20" t="str">
        <f t="shared" si="0"/>
        <v>Tốt</v>
      </c>
      <c r="J55" s="7">
        <v>85</v>
      </c>
      <c r="K55" s="20" t="str">
        <f t="shared" si="0"/>
        <v>Tốt</v>
      </c>
    </row>
    <row r="56" spans="1:11" ht="20.25" customHeight="1" x14ac:dyDescent="0.2">
      <c r="A56" s="7">
        <v>44</v>
      </c>
      <c r="B56" s="8">
        <v>19020937</v>
      </c>
      <c r="C56" s="8" t="s">
        <v>63</v>
      </c>
      <c r="D56" s="21" t="s">
        <v>160</v>
      </c>
      <c r="E56" s="7">
        <v>90</v>
      </c>
      <c r="F56" s="7">
        <v>90</v>
      </c>
      <c r="G56" s="7">
        <v>90</v>
      </c>
      <c r="H56" s="7">
        <v>90</v>
      </c>
      <c r="I56" s="20" t="str">
        <f t="shared" si="0"/>
        <v>Xuất sắc</v>
      </c>
      <c r="J56" s="7">
        <v>90</v>
      </c>
      <c r="K56" s="20" t="str">
        <f t="shared" si="0"/>
        <v>Xuất sắc</v>
      </c>
    </row>
    <row r="57" spans="1:11" ht="20.25" customHeight="1" x14ac:dyDescent="0.2">
      <c r="A57" s="7">
        <v>45</v>
      </c>
      <c r="B57" s="8">
        <v>19020938</v>
      </c>
      <c r="C57" s="8" t="s">
        <v>64</v>
      </c>
      <c r="D57" s="21" t="s">
        <v>161</v>
      </c>
      <c r="E57" s="7">
        <v>70</v>
      </c>
      <c r="F57" s="7">
        <v>70</v>
      </c>
      <c r="G57" s="7">
        <v>70</v>
      </c>
      <c r="H57" s="7">
        <v>70</v>
      </c>
      <c r="I57" s="20" t="str">
        <f t="shared" si="0"/>
        <v>Khá</v>
      </c>
      <c r="J57" s="7">
        <v>70</v>
      </c>
      <c r="K57" s="20" t="str">
        <f t="shared" si="0"/>
        <v>Khá</v>
      </c>
    </row>
    <row r="58" spans="1:11" ht="20.25" customHeight="1" x14ac:dyDescent="0.2">
      <c r="A58" s="7">
        <v>46</v>
      </c>
      <c r="B58" s="8">
        <v>19020939</v>
      </c>
      <c r="C58" s="8" t="s">
        <v>65</v>
      </c>
      <c r="D58" s="21" t="s">
        <v>162</v>
      </c>
      <c r="E58" s="7">
        <v>80</v>
      </c>
      <c r="F58" s="7">
        <v>80</v>
      </c>
      <c r="G58" s="7">
        <v>80</v>
      </c>
      <c r="H58" s="7">
        <v>80</v>
      </c>
      <c r="I58" s="20" t="str">
        <f t="shared" si="0"/>
        <v>Tốt</v>
      </c>
      <c r="J58" s="7">
        <v>80</v>
      </c>
      <c r="K58" s="20" t="str">
        <f t="shared" si="0"/>
        <v>Tốt</v>
      </c>
    </row>
    <row r="59" spans="1:11" ht="20.25" customHeight="1" x14ac:dyDescent="0.2">
      <c r="A59" s="7">
        <v>47</v>
      </c>
      <c r="B59" s="8">
        <v>19020940</v>
      </c>
      <c r="C59" s="8" t="s">
        <v>66</v>
      </c>
      <c r="D59" s="21" t="s">
        <v>163</v>
      </c>
      <c r="E59" s="7">
        <v>85</v>
      </c>
      <c r="F59" s="7">
        <v>80</v>
      </c>
      <c r="G59" s="7">
        <v>80</v>
      </c>
      <c r="H59" s="7">
        <v>80</v>
      </c>
      <c r="I59" s="20" t="str">
        <f t="shared" si="0"/>
        <v>Tốt</v>
      </c>
      <c r="J59" s="7">
        <v>80</v>
      </c>
      <c r="K59" s="20" t="str">
        <f t="shared" si="0"/>
        <v>Tốt</v>
      </c>
    </row>
    <row r="60" spans="1:11" ht="20.25" customHeight="1" x14ac:dyDescent="0.2">
      <c r="A60" s="7">
        <v>48</v>
      </c>
      <c r="B60" s="8">
        <v>19020941</v>
      </c>
      <c r="C60" s="8" t="s">
        <v>67</v>
      </c>
      <c r="D60" s="21" t="s">
        <v>164</v>
      </c>
      <c r="E60" s="7">
        <v>70</v>
      </c>
      <c r="F60" s="7">
        <v>70</v>
      </c>
      <c r="G60" s="7">
        <v>70</v>
      </c>
      <c r="H60" s="7">
        <v>70</v>
      </c>
      <c r="I60" s="20" t="str">
        <f t="shared" si="0"/>
        <v>Khá</v>
      </c>
      <c r="J60" s="7">
        <v>70</v>
      </c>
      <c r="K60" s="20" t="str">
        <f t="shared" si="0"/>
        <v>Khá</v>
      </c>
    </row>
    <row r="61" spans="1:11" ht="20.25" customHeight="1" x14ac:dyDescent="0.2">
      <c r="A61" s="7">
        <v>49</v>
      </c>
      <c r="B61" s="8">
        <v>19020942</v>
      </c>
      <c r="C61" s="8" t="s">
        <v>68</v>
      </c>
      <c r="D61" s="21" t="s">
        <v>165</v>
      </c>
      <c r="E61" s="7">
        <v>80</v>
      </c>
      <c r="F61" s="7">
        <v>80</v>
      </c>
      <c r="G61" s="7">
        <v>80</v>
      </c>
      <c r="H61" s="7">
        <v>80</v>
      </c>
      <c r="I61" s="20" t="str">
        <f t="shared" si="0"/>
        <v>Tốt</v>
      </c>
      <c r="J61" s="7">
        <v>80</v>
      </c>
      <c r="K61" s="20" t="str">
        <f t="shared" si="0"/>
        <v>Tốt</v>
      </c>
    </row>
    <row r="62" spans="1:11" ht="20.25" customHeight="1" x14ac:dyDescent="0.2">
      <c r="A62" s="7">
        <v>50</v>
      </c>
      <c r="B62" s="8">
        <v>19020943</v>
      </c>
      <c r="C62" s="8" t="s">
        <v>69</v>
      </c>
      <c r="D62" s="21" t="s">
        <v>166</v>
      </c>
      <c r="E62" s="7">
        <v>80</v>
      </c>
      <c r="F62" s="7">
        <v>80</v>
      </c>
      <c r="G62" s="7">
        <v>80</v>
      </c>
      <c r="H62" s="7">
        <v>80</v>
      </c>
      <c r="I62" s="20" t="str">
        <f t="shared" si="0"/>
        <v>Tốt</v>
      </c>
      <c r="J62" s="7">
        <v>80</v>
      </c>
      <c r="K62" s="20" t="str">
        <f t="shared" si="0"/>
        <v>Tốt</v>
      </c>
    </row>
    <row r="63" spans="1:11" ht="20.25" customHeight="1" x14ac:dyDescent="0.2">
      <c r="A63" s="7">
        <v>51</v>
      </c>
      <c r="B63" s="8">
        <v>19020945</v>
      </c>
      <c r="C63" s="8" t="s">
        <v>70</v>
      </c>
      <c r="D63" s="21" t="s">
        <v>167</v>
      </c>
      <c r="E63" s="9"/>
      <c r="F63" s="9"/>
      <c r="G63" s="9"/>
      <c r="H63" s="7">
        <v>0</v>
      </c>
      <c r="I63" s="20" t="str">
        <f t="shared" si="0"/>
        <v>Kém</v>
      </c>
      <c r="J63" s="7">
        <v>0</v>
      </c>
      <c r="K63" s="20" t="str">
        <f t="shared" si="0"/>
        <v>Kém</v>
      </c>
    </row>
    <row r="64" spans="1:11" ht="20.25" customHeight="1" x14ac:dyDescent="0.2">
      <c r="A64" s="7">
        <v>52</v>
      </c>
      <c r="B64" s="8">
        <v>19020947</v>
      </c>
      <c r="C64" s="8" t="s">
        <v>71</v>
      </c>
      <c r="D64" s="21" t="s">
        <v>168</v>
      </c>
      <c r="E64" s="7">
        <v>90</v>
      </c>
      <c r="F64" s="7">
        <v>90</v>
      </c>
      <c r="G64" s="7">
        <v>90</v>
      </c>
      <c r="H64" s="7">
        <v>90</v>
      </c>
      <c r="I64" s="20" t="str">
        <f t="shared" si="0"/>
        <v>Xuất sắc</v>
      </c>
      <c r="J64" s="7">
        <v>90</v>
      </c>
      <c r="K64" s="20" t="str">
        <f t="shared" si="0"/>
        <v>Xuất sắc</v>
      </c>
    </row>
    <row r="65" spans="1:11" ht="20.25" customHeight="1" x14ac:dyDescent="0.2">
      <c r="A65" s="7">
        <v>53</v>
      </c>
      <c r="B65" s="8">
        <v>19020948</v>
      </c>
      <c r="C65" s="8" t="s">
        <v>72</v>
      </c>
      <c r="D65" s="21" t="s">
        <v>169</v>
      </c>
      <c r="E65" s="7">
        <v>63</v>
      </c>
      <c r="F65" s="7">
        <v>73</v>
      </c>
      <c r="G65" s="7">
        <v>73</v>
      </c>
      <c r="H65" s="7">
        <v>73</v>
      </c>
      <c r="I65" s="20" t="str">
        <f t="shared" si="0"/>
        <v>Khá</v>
      </c>
      <c r="J65" s="7">
        <v>73</v>
      </c>
      <c r="K65" s="20" t="str">
        <f t="shared" si="0"/>
        <v>Khá</v>
      </c>
    </row>
    <row r="66" spans="1:11" ht="20.25" customHeight="1" x14ac:dyDescent="0.2">
      <c r="A66" s="7">
        <v>54</v>
      </c>
      <c r="B66" s="8">
        <v>19020951</v>
      </c>
      <c r="C66" s="8" t="s">
        <v>73</v>
      </c>
      <c r="D66" s="21" t="s">
        <v>170</v>
      </c>
      <c r="E66" s="7">
        <v>70</v>
      </c>
      <c r="F66" s="7">
        <v>70</v>
      </c>
      <c r="G66" s="7">
        <v>70</v>
      </c>
      <c r="H66" s="7">
        <v>70</v>
      </c>
      <c r="I66" s="20" t="str">
        <f t="shared" si="0"/>
        <v>Khá</v>
      </c>
      <c r="J66" s="7">
        <v>70</v>
      </c>
      <c r="K66" s="20" t="str">
        <f t="shared" si="0"/>
        <v>Khá</v>
      </c>
    </row>
    <row r="67" spans="1:11" ht="20.25" customHeight="1" x14ac:dyDescent="0.2">
      <c r="A67" s="7">
        <v>55</v>
      </c>
      <c r="B67" s="8">
        <v>19020953</v>
      </c>
      <c r="C67" s="8" t="s">
        <v>74</v>
      </c>
      <c r="D67" s="21" t="s">
        <v>171</v>
      </c>
      <c r="E67" s="7">
        <v>80</v>
      </c>
      <c r="F67" s="7">
        <v>80</v>
      </c>
      <c r="G67" s="7">
        <v>80</v>
      </c>
      <c r="H67" s="7">
        <v>80</v>
      </c>
      <c r="I67" s="20" t="str">
        <f t="shared" si="0"/>
        <v>Tốt</v>
      </c>
      <c r="J67" s="7">
        <v>80</v>
      </c>
      <c r="K67" s="20" t="str">
        <f t="shared" si="0"/>
        <v>Tốt</v>
      </c>
    </row>
    <row r="68" spans="1:11" ht="20.25" customHeight="1" x14ac:dyDescent="0.2">
      <c r="A68" s="7">
        <v>56</v>
      </c>
      <c r="B68" s="8">
        <v>19020954</v>
      </c>
      <c r="C68" s="8" t="s">
        <v>75</v>
      </c>
      <c r="D68" s="21" t="s">
        <v>172</v>
      </c>
      <c r="E68" s="7">
        <v>90</v>
      </c>
      <c r="F68" s="7">
        <v>90</v>
      </c>
      <c r="G68" s="7">
        <v>90</v>
      </c>
      <c r="H68" s="7">
        <v>90</v>
      </c>
      <c r="I68" s="20" t="str">
        <f t="shared" si="0"/>
        <v>Xuất sắc</v>
      </c>
      <c r="J68" s="7">
        <v>90</v>
      </c>
      <c r="K68" s="20" t="str">
        <f t="shared" si="0"/>
        <v>Xuất sắc</v>
      </c>
    </row>
    <row r="69" spans="1:11" ht="20.25" customHeight="1" x14ac:dyDescent="0.2">
      <c r="A69" s="7">
        <v>57</v>
      </c>
      <c r="B69" s="8">
        <v>19020956</v>
      </c>
      <c r="C69" s="8" t="s">
        <v>76</v>
      </c>
      <c r="D69" s="21" t="s">
        <v>173</v>
      </c>
      <c r="E69" s="7">
        <v>80</v>
      </c>
      <c r="F69" s="7">
        <v>80</v>
      </c>
      <c r="G69" s="7">
        <v>80</v>
      </c>
      <c r="H69" s="7">
        <v>80</v>
      </c>
      <c r="I69" s="20" t="str">
        <f t="shared" si="0"/>
        <v>Tốt</v>
      </c>
      <c r="J69" s="7">
        <v>80</v>
      </c>
      <c r="K69" s="20" t="str">
        <f t="shared" si="0"/>
        <v>Tốt</v>
      </c>
    </row>
    <row r="70" spans="1:11" ht="20.25" customHeight="1" x14ac:dyDescent="0.2">
      <c r="A70" s="7">
        <v>58</v>
      </c>
      <c r="B70" s="8">
        <v>19020957</v>
      </c>
      <c r="C70" s="8" t="s">
        <v>77</v>
      </c>
      <c r="D70" s="21" t="s">
        <v>174</v>
      </c>
      <c r="E70" s="7">
        <v>90</v>
      </c>
      <c r="F70" s="7">
        <v>90</v>
      </c>
      <c r="G70" s="7">
        <v>90</v>
      </c>
      <c r="H70" s="7">
        <v>90</v>
      </c>
      <c r="I70" s="20" t="str">
        <f t="shared" si="0"/>
        <v>Xuất sắc</v>
      </c>
      <c r="J70" s="7">
        <v>90</v>
      </c>
      <c r="K70" s="20" t="str">
        <f t="shared" si="0"/>
        <v>Xuất sắc</v>
      </c>
    </row>
    <row r="71" spans="1:11" ht="20.25" customHeight="1" x14ac:dyDescent="0.2">
      <c r="A71" s="7">
        <v>59</v>
      </c>
      <c r="B71" s="8">
        <v>19020959</v>
      </c>
      <c r="C71" s="8" t="s">
        <v>78</v>
      </c>
      <c r="D71" s="21" t="s">
        <v>175</v>
      </c>
      <c r="E71" s="7">
        <v>90</v>
      </c>
      <c r="F71" s="7">
        <v>85</v>
      </c>
      <c r="G71" s="7">
        <v>85</v>
      </c>
      <c r="H71" s="7">
        <v>85</v>
      </c>
      <c r="I71" s="20" t="str">
        <f t="shared" si="0"/>
        <v>Tốt</v>
      </c>
      <c r="J71" s="7">
        <v>85</v>
      </c>
      <c r="K71" s="20" t="str">
        <f t="shared" si="0"/>
        <v>Tốt</v>
      </c>
    </row>
    <row r="72" spans="1:11" ht="20.25" customHeight="1" x14ac:dyDescent="0.2">
      <c r="A72" s="7">
        <v>60</v>
      </c>
      <c r="B72" s="8">
        <v>19020960</v>
      </c>
      <c r="C72" s="8" t="s">
        <v>79</v>
      </c>
      <c r="D72" s="21" t="s">
        <v>176</v>
      </c>
      <c r="E72" s="7">
        <v>82</v>
      </c>
      <c r="F72" s="7">
        <v>82</v>
      </c>
      <c r="G72" s="7">
        <v>82</v>
      </c>
      <c r="H72" s="7">
        <v>82</v>
      </c>
      <c r="I72" s="20" t="str">
        <f t="shared" si="0"/>
        <v>Tốt</v>
      </c>
      <c r="J72" s="7">
        <v>82</v>
      </c>
      <c r="K72" s="20" t="str">
        <f t="shared" si="0"/>
        <v>Tốt</v>
      </c>
    </row>
    <row r="73" spans="1:11" ht="20.25" customHeight="1" x14ac:dyDescent="0.2">
      <c r="A73" s="7">
        <v>61</v>
      </c>
      <c r="B73" s="8">
        <v>19020962</v>
      </c>
      <c r="C73" s="8" t="s">
        <v>80</v>
      </c>
      <c r="D73" s="21" t="s">
        <v>177</v>
      </c>
      <c r="E73" s="7">
        <v>72</v>
      </c>
      <c r="F73" s="7">
        <v>70</v>
      </c>
      <c r="G73" s="7">
        <v>70</v>
      </c>
      <c r="H73" s="7">
        <v>70</v>
      </c>
      <c r="I73" s="20" t="str">
        <f t="shared" si="0"/>
        <v>Khá</v>
      </c>
      <c r="J73" s="7">
        <v>70</v>
      </c>
      <c r="K73" s="20" t="str">
        <f t="shared" si="0"/>
        <v>Khá</v>
      </c>
    </row>
    <row r="74" spans="1:11" ht="20.25" customHeight="1" x14ac:dyDescent="0.2">
      <c r="A74" s="7">
        <v>62</v>
      </c>
      <c r="B74" s="8">
        <v>19020963</v>
      </c>
      <c r="C74" s="8" t="s">
        <v>81</v>
      </c>
      <c r="D74" s="21" t="s">
        <v>178</v>
      </c>
      <c r="E74" s="7">
        <v>70</v>
      </c>
      <c r="F74" s="7">
        <v>90</v>
      </c>
      <c r="G74" s="7">
        <v>90</v>
      </c>
      <c r="H74" s="7">
        <v>90</v>
      </c>
      <c r="I74" s="20" t="str">
        <f t="shared" si="0"/>
        <v>Xuất sắc</v>
      </c>
      <c r="J74" s="7">
        <v>90</v>
      </c>
      <c r="K74" s="20" t="str">
        <f t="shared" si="0"/>
        <v>Xuất sắc</v>
      </c>
    </row>
    <row r="75" spans="1:11" ht="20.25" customHeight="1" x14ac:dyDescent="0.2">
      <c r="A75" s="7">
        <v>63</v>
      </c>
      <c r="B75" s="8">
        <v>19020964</v>
      </c>
      <c r="C75" s="8" t="s">
        <v>82</v>
      </c>
      <c r="D75" s="21" t="s">
        <v>126</v>
      </c>
      <c r="E75" s="7">
        <v>70</v>
      </c>
      <c r="F75" s="7">
        <v>70</v>
      </c>
      <c r="G75" s="7">
        <v>70</v>
      </c>
      <c r="H75" s="7">
        <v>70</v>
      </c>
      <c r="I75" s="20" t="str">
        <f t="shared" si="0"/>
        <v>Khá</v>
      </c>
      <c r="J75" s="7">
        <v>70</v>
      </c>
      <c r="K75" s="20" t="str">
        <f t="shared" si="0"/>
        <v>Khá</v>
      </c>
    </row>
    <row r="76" spans="1:11" ht="20.25" customHeight="1" x14ac:dyDescent="0.2">
      <c r="A76" s="7">
        <v>64</v>
      </c>
      <c r="B76" s="8">
        <v>19020965</v>
      </c>
      <c r="C76" s="8" t="s">
        <v>83</v>
      </c>
      <c r="D76" s="21" t="s">
        <v>179</v>
      </c>
      <c r="E76" s="7">
        <v>90</v>
      </c>
      <c r="F76" s="7">
        <v>90</v>
      </c>
      <c r="G76" s="7">
        <v>90</v>
      </c>
      <c r="H76" s="7">
        <v>90</v>
      </c>
      <c r="I76" s="20" t="str">
        <f t="shared" si="0"/>
        <v>Xuất sắc</v>
      </c>
      <c r="J76" s="7">
        <v>90</v>
      </c>
      <c r="K76" s="20" t="str">
        <f t="shared" si="0"/>
        <v>Xuất sắc</v>
      </c>
    </row>
    <row r="77" spans="1:11" ht="20.25" customHeight="1" x14ac:dyDescent="0.2">
      <c r="A77" s="7">
        <v>65</v>
      </c>
      <c r="B77" s="8">
        <v>19020966</v>
      </c>
      <c r="C77" s="8" t="s">
        <v>84</v>
      </c>
      <c r="D77" s="21" t="s">
        <v>180</v>
      </c>
      <c r="E77" s="7">
        <v>90</v>
      </c>
      <c r="F77" s="7">
        <v>90</v>
      </c>
      <c r="G77" s="7">
        <v>90</v>
      </c>
      <c r="H77" s="7">
        <v>90</v>
      </c>
      <c r="I77" s="20" t="str">
        <f t="shared" ref="I77:I99" si="1">IF(H77&gt;=90,"Xuất sắc",IF(H77&gt;=80,"Tốt", IF(H77&gt;=65,"Khá",IF(H77&gt;=50,"Trung bình", IF(H77&gt;=35, "Yếu", "Kém")))))</f>
        <v>Xuất sắc</v>
      </c>
      <c r="J77" s="7">
        <v>90</v>
      </c>
      <c r="K77" s="20" t="str">
        <f t="shared" ref="K77:K99" si="2">IF(J77&gt;=90,"Xuất sắc",IF(J77&gt;=80,"Tốt", IF(J77&gt;=65,"Khá",IF(J77&gt;=50,"Trung bình", IF(J77&gt;=35, "Yếu", "Kém")))))</f>
        <v>Xuất sắc</v>
      </c>
    </row>
    <row r="78" spans="1:11" ht="20.25" customHeight="1" x14ac:dyDescent="0.2">
      <c r="A78" s="7">
        <v>66</v>
      </c>
      <c r="B78" s="8">
        <v>19020967</v>
      </c>
      <c r="C78" s="8" t="s">
        <v>85</v>
      </c>
      <c r="D78" s="21" t="s">
        <v>181</v>
      </c>
      <c r="E78" s="7">
        <v>80</v>
      </c>
      <c r="F78" s="7">
        <v>80</v>
      </c>
      <c r="G78" s="7">
        <v>80</v>
      </c>
      <c r="H78" s="7">
        <v>80</v>
      </c>
      <c r="I78" s="20" t="str">
        <f t="shared" si="1"/>
        <v>Tốt</v>
      </c>
      <c r="J78" s="7">
        <v>80</v>
      </c>
      <c r="K78" s="20" t="str">
        <f t="shared" si="2"/>
        <v>Tốt</v>
      </c>
    </row>
    <row r="79" spans="1:11" ht="20.25" customHeight="1" x14ac:dyDescent="0.2">
      <c r="A79" s="7">
        <v>67</v>
      </c>
      <c r="B79" s="8">
        <v>19020970</v>
      </c>
      <c r="C79" s="8" t="s">
        <v>86</v>
      </c>
      <c r="D79" s="21" t="s">
        <v>182</v>
      </c>
      <c r="E79" s="7">
        <v>82</v>
      </c>
      <c r="F79" s="7">
        <v>80</v>
      </c>
      <c r="G79" s="7">
        <v>80</v>
      </c>
      <c r="H79" s="7">
        <v>80</v>
      </c>
      <c r="I79" s="20" t="str">
        <f t="shared" si="1"/>
        <v>Tốt</v>
      </c>
      <c r="J79" s="7">
        <v>80</v>
      </c>
      <c r="K79" s="20" t="str">
        <f t="shared" si="2"/>
        <v>Tốt</v>
      </c>
    </row>
    <row r="80" spans="1:11" ht="20.25" customHeight="1" x14ac:dyDescent="0.2">
      <c r="A80" s="7">
        <v>68</v>
      </c>
      <c r="B80" s="8">
        <v>19020971</v>
      </c>
      <c r="C80" s="8" t="s">
        <v>87</v>
      </c>
      <c r="D80" s="21" t="s">
        <v>148</v>
      </c>
      <c r="E80" s="7">
        <v>70</v>
      </c>
      <c r="F80" s="7">
        <v>70</v>
      </c>
      <c r="G80" s="7">
        <v>70</v>
      </c>
      <c r="H80" s="7">
        <v>70</v>
      </c>
      <c r="I80" s="20" t="str">
        <f t="shared" si="1"/>
        <v>Khá</v>
      </c>
      <c r="J80" s="7">
        <v>70</v>
      </c>
      <c r="K80" s="20" t="str">
        <f t="shared" si="2"/>
        <v>Khá</v>
      </c>
    </row>
    <row r="81" spans="1:11" ht="20.25" customHeight="1" x14ac:dyDescent="0.2">
      <c r="A81" s="7">
        <v>69</v>
      </c>
      <c r="B81" s="8">
        <v>19020972</v>
      </c>
      <c r="C81" s="8" t="s">
        <v>88</v>
      </c>
      <c r="D81" s="21" t="s">
        <v>183</v>
      </c>
      <c r="E81" s="7">
        <v>80</v>
      </c>
      <c r="F81" s="7">
        <v>80</v>
      </c>
      <c r="G81" s="7">
        <v>80</v>
      </c>
      <c r="H81" s="7">
        <v>80</v>
      </c>
      <c r="I81" s="20" t="str">
        <f t="shared" si="1"/>
        <v>Tốt</v>
      </c>
      <c r="J81" s="7">
        <v>80</v>
      </c>
      <c r="K81" s="20" t="str">
        <f t="shared" si="2"/>
        <v>Tốt</v>
      </c>
    </row>
    <row r="82" spans="1:11" ht="20.25" customHeight="1" x14ac:dyDescent="0.2">
      <c r="A82" s="7">
        <v>70</v>
      </c>
      <c r="B82" s="8">
        <v>19020975</v>
      </c>
      <c r="C82" s="8" t="s">
        <v>89</v>
      </c>
      <c r="D82" s="21" t="s">
        <v>184</v>
      </c>
      <c r="E82" s="7">
        <v>90</v>
      </c>
      <c r="F82" s="7">
        <v>90</v>
      </c>
      <c r="G82" s="7">
        <v>90</v>
      </c>
      <c r="H82" s="7">
        <v>90</v>
      </c>
      <c r="I82" s="20" t="str">
        <f t="shared" si="1"/>
        <v>Xuất sắc</v>
      </c>
      <c r="J82" s="7">
        <v>90</v>
      </c>
      <c r="K82" s="20" t="str">
        <f t="shared" si="2"/>
        <v>Xuất sắc</v>
      </c>
    </row>
    <row r="83" spans="1:11" ht="20.25" customHeight="1" x14ac:dyDescent="0.2">
      <c r="A83" s="7">
        <v>71</v>
      </c>
      <c r="B83" s="8">
        <v>19020976</v>
      </c>
      <c r="C83" s="8" t="s">
        <v>90</v>
      </c>
      <c r="D83" s="21" t="s">
        <v>185</v>
      </c>
      <c r="E83" s="7">
        <v>90</v>
      </c>
      <c r="F83" s="7">
        <v>90</v>
      </c>
      <c r="G83" s="7">
        <v>90</v>
      </c>
      <c r="H83" s="7">
        <v>90</v>
      </c>
      <c r="I83" s="20" t="str">
        <f t="shared" si="1"/>
        <v>Xuất sắc</v>
      </c>
      <c r="J83" s="7">
        <v>90</v>
      </c>
      <c r="K83" s="20" t="str">
        <f t="shared" si="2"/>
        <v>Xuất sắc</v>
      </c>
    </row>
    <row r="84" spans="1:11" ht="20.25" customHeight="1" x14ac:dyDescent="0.2">
      <c r="A84" s="7">
        <v>72</v>
      </c>
      <c r="B84" s="8">
        <v>19020977</v>
      </c>
      <c r="C84" s="8" t="s">
        <v>91</v>
      </c>
      <c r="D84" s="21" t="s">
        <v>130</v>
      </c>
      <c r="E84" s="7">
        <v>90</v>
      </c>
      <c r="F84" s="7">
        <v>90</v>
      </c>
      <c r="G84" s="7">
        <v>90</v>
      </c>
      <c r="H84" s="7">
        <v>90</v>
      </c>
      <c r="I84" s="20" t="str">
        <f t="shared" si="1"/>
        <v>Xuất sắc</v>
      </c>
      <c r="J84" s="7">
        <v>90</v>
      </c>
      <c r="K84" s="20" t="str">
        <f t="shared" si="2"/>
        <v>Xuất sắc</v>
      </c>
    </row>
    <row r="85" spans="1:11" ht="20.25" customHeight="1" x14ac:dyDescent="0.2">
      <c r="A85" s="7">
        <v>73</v>
      </c>
      <c r="B85" s="8">
        <v>19020978</v>
      </c>
      <c r="C85" s="8" t="s">
        <v>92</v>
      </c>
      <c r="D85" s="21" t="s">
        <v>186</v>
      </c>
      <c r="E85" s="7">
        <v>90</v>
      </c>
      <c r="F85" s="7">
        <v>90</v>
      </c>
      <c r="G85" s="7">
        <v>90</v>
      </c>
      <c r="H85" s="7">
        <v>90</v>
      </c>
      <c r="I85" s="20" t="str">
        <f t="shared" si="1"/>
        <v>Xuất sắc</v>
      </c>
      <c r="J85" s="7">
        <v>90</v>
      </c>
      <c r="K85" s="20" t="str">
        <f t="shared" si="2"/>
        <v>Xuất sắc</v>
      </c>
    </row>
    <row r="86" spans="1:11" ht="20.25" customHeight="1" x14ac:dyDescent="0.2">
      <c r="A86" s="7">
        <v>74</v>
      </c>
      <c r="B86" s="8">
        <v>19020979</v>
      </c>
      <c r="C86" s="8" t="s">
        <v>93</v>
      </c>
      <c r="D86" s="21" t="s">
        <v>187</v>
      </c>
      <c r="E86" s="7">
        <v>80</v>
      </c>
      <c r="F86" s="7">
        <v>80</v>
      </c>
      <c r="G86" s="7">
        <v>80</v>
      </c>
      <c r="H86" s="7">
        <v>80</v>
      </c>
      <c r="I86" s="20" t="str">
        <f t="shared" si="1"/>
        <v>Tốt</v>
      </c>
      <c r="J86" s="7">
        <v>80</v>
      </c>
      <c r="K86" s="20" t="str">
        <f t="shared" si="2"/>
        <v>Tốt</v>
      </c>
    </row>
    <row r="87" spans="1:11" ht="20.25" customHeight="1" x14ac:dyDescent="0.2">
      <c r="A87" s="7">
        <v>75</v>
      </c>
      <c r="B87" s="8">
        <v>19020980</v>
      </c>
      <c r="C87" s="8" t="s">
        <v>94</v>
      </c>
      <c r="D87" s="21" t="s">
        <v>188</v>
      </c>
      <c r="E87" s="7">
        <v>80</v>
      </c>
      <c r="F87" s="7">
        <v>80</v>
      </c>
      <c r="G87" s="7">
        <v>80</v>
      </c>
      <c r="H87" s="7">
        <v>80</v>
      </c>
      <c r="I87" s="20" t="str">
        <f t="shared" si="1"/>
        <v>Tốt</v>
      </c>
      <c r="J87" s="7">
        <v>80</v>
      </c>
      <c r="K87" s="20" t="str">
        <f t="shared" si="2"/>
        <v>Tốt</v>
      </c>
    </row>
    <row r="88" spans="1:11" ht="20.25" customHeight="1" x14ac:dyDescent="0.2">
      <c r="A88" s="7">
        <v>76</v>
      </c>
      <c r="B88" s="8">
        <v>19020981</v>
      </c>
      <c r="C88" s="8" t="s">
        <v>95</v>
      </c>
      <c r="D88" s="21" t="s">
        <v>189</v>
      </c>
      <c r="E88" s="7">
        <v>92</v>
      </c>
      <c r="F88" s="7">
        <v>90</v>
      </c>
      <c r="G88" s="7">
        <v>90</v>
      </c>
      <c r="H88" s="7">
        <v>90</v>
      </c>
      <c r="I88" s="20" t="str">
        <f t="shared" si="1"/>
        <v>Xuất sắc</v>
      </c>
      <c r="J88" s="7">
        <v>90</v>
      </c>
      <c r="K88" s="20" t="str">
        <f t="shared" si="2"/>
        <v>Xuất sắc</v>
      </c>
    </row>
    <row r="89" spans="1:11" ht="20.25" customHeight="1" x14ac:dyDescent="0.2">
      <c r="A89" s="7">
        <v>77</v>
      </c>
      <c r="B89" s="8">
        <v>19020982</v>
      </c>
      <c r="C89" s="8" t="s">
        <v>96</v>
      </c>
      <c r="D89" s="21" t="s">
        <v>190</v>
      </c>
      <c r="E89" s="7">
        <v>90</v>
      </c>
      <c r="F89" s="7">
        <v>90</v>
      </c>
      <c r="G89" s="7">
        <v>90</v>
      </c>
      <c r="H89" s="7">
        <v>90</v>
      </c>
      <c r="I89" s="20" t="str">
        <f t="shared" si="1"/>
        <v>Xuất sắc</v>
      </c>
      <c r="J89" s="7">
        <v>90</v>
      </c>
      <c r="K89" s="20" t="str">
        <f t="shared" si="2"/>
        <v>Xuất sắc</v>
      </c>
    </row>
    <row r="90" spans="1:11" ht="20.25" customHeight="1" x14ac:dyDescent="0.2">
      <c r="A90" s="7">
        <v>78</v>
      </c>
      <c r="B90" s="8">
        <v>19020983</v>
      </c>
      <c r="C90" s="8" t="s">
        <v>97</v>
      </c>
      <c r="D90" s="21" t="s">
        <v>191</v>
      </c>
      <c r="E90" s="7">
        <v>80</v>
      </c>
      <c r="F90" s="7">
        <v>80</v>
      </c>
      <c r="G90" s="7">
        <v>80</v>
      </c>
      <c r="H90" s="7">
        <v>80</v>
      </c>
      <c r="I90" s="20" t="str">
        <f t="shared" si="1"/>
        <v>Tốt</v>
      </c>
      <c r="J90" s="7">
        <v>80</v>
      </c>
      <c r="K90" s="20" t="str">
        <f t="shared" si="2"/>
        <v>Tốt</v>
      </c>
    </row>
    <row r="91" spans="1:11" ht="20.25" customHeight="1" x14ac:dyDescent="0.2">
      <c r="A91" s="7">
        <v>79</v>
      </c>
      <c r="B91" s="8">
        <v>19020987</v>
      </c>
      <c r="C91" s="8" t="s">
        <v>98</v>
      </c>
      <c r="D91" s="21" t="s">
        <v>192</v>
      </c>
      <c r="E91" s="7">
        <v>80</v>
      </c>
      <c r="F91" s="7">
        <v>80</v>
      </c>
      <c r="G91" s="7">
        <v>80</v>
      </c>
      <c r="H91" s="7">
        <v>80</v>
      </c>
      <c r="I91" s="20" t="str">
        <f t="shared" si="1"/>
        <v>Tốt</v>
      </c>
      <c r="J91" s="7">
        <v>80</v>
      </c>
      <c r="K91" s="20" t="str">
        <f t="shared" si="2"/>
        <v>Tốt</v>
      </c>
    </row>
    <row r="92" spans="1:11" ht="20.25" customHeight="1" x14ac:dyDescent="0.2">
      <c r="A92" s="7">
        <v>80</v>
      </c>
      <c r="B92" s="8">
        <v>19020988</v>
      </c>
      <c r="C92" s="8" t="s">
        <v>99</v>
      </c>
      <c r="D92" s="21" t="s">
        <v>193</v>
      </c>
      <c r="E92" s="7">
        <v>80</v>
      </c>
      <c r="F92" s="7">
        <v>80</v>
      </c>
      <c r="G92" s="7">
        <v>80</v>
      </c>
      <c r="H92" s="7">
        <v>80</v>
      </c>
      <c r="I92" s="20" t="str">
        <f t="shared" si="1"/>
        <v>Tốt</v>
      </c>
      <c r="J92" s="7">
        <v>80</v>
      </c>
      <c r="K92" s="20" t="str">
        <f t="shared" si="2"/>
        <v>Tốt</v>
      </c>
    </row>
    <row r="93" spans="1:11" ht="20.25" customHeight="1" x14ac:dyDescent="0.2">
      <c r="A93" s="7">
        <v>81</v>
      </c>
      <c r="B93" s="8">
        <v>19020989</v>
      </c>
      <c r="C93" s="8" t="s">
        <v>100</v>
      </c>
      <c r="D93" s="21" t="s">
        <v>194</v>
      </c>
      <c r="E93" s="9"/>
      <c r="F93" s="9"/>
      <c r="G93" s="9"/>
      <c r="H93" s="7">
        <v>0</v>
      </c>
      <c r="I93" s="20" t="str">
        <f t="shared" si="1"/>
        <v>Kém</v>
      </c>
      <c r="J93" s="7">
        <v>0</v>
      </c>
      <c r="K93" s="20" t="str">
        <f t="shared" si="2"/>
        <v>Kém</v>
      </c>
    </row>
    <row r="94" spans="1:11" ht="20.25" customHeight="1" x14ac:dyDescent="0.2">
      <c r="A94" s="7">
        <v>82</v>
      </c>
      <c r="B94" s="8">
        <v>19020990</v>
      </c>
      <c r="C94" s="8" t="s">
        <v>101</v>
      </c>
      <c r="D94" s="21" t="s">
        <v>195</v>
      </c>
      <c r="E94" s="7">
        <v>90</v>
      </c>
      <c r="F94" s="7">
        <v>90</v>
      </c>
      <c r="G94" s="7">
        <v>90</v>
      </c>
      <c r="H94" s="7">
        <v>90</v>
      </c>
      <c r="I94" s="20" t="str">
        <f t="shared" si="1"/>
        <v>Xuất sắc</v>
      </c>
      <c r="J94" s="7">
        <v>90</v>
      </c>
      <c r="K94" s="20" t="str">
        <f t="shared" si="2"/>
        <v>Xuất sắc</v>
      </c>
    </row>
    <row r="95" spans="1:11" ht="20.25" customHeight="1" x14ac:dyDescent="0.2">
      <c r="A95" s="7">
        <v>83</v>
      </c>
      <c r="B95" s="8">
        <v>19020991</v>
      </c>
      <c r="C95" s="8" t="s">
        <v>102</v>
      </c>
      <c r="D95" s="21" t="s">
        <v>196</v>
      </c>
      <c r="E95" s="7">
        <v>90</v>
      </c>
      <c r="F95" s="7">
        <v>90</v>
      </c>
      <c r="G95" s="7">
        <v>90</v>
      </c>
      <c r="H95" s="7">
        <v>90</v>
      </c>
      <c r="I95" s="20" t="str">
        <f t="shared" si="1"/>
        <v>Xuất sắc</v>
      </c>
      <c r="J95" s="7">
        <v>90</v>
      </c>
      <c r="K95" s="20" t="str">
        <f t="shared" si="2"/>
        <v>Xuất sắc</v>
      </c>
    </row>
    <row r="96" spans="1:11" ht="20.25" customHeight="1" x14ac:dyDescent="0.2">
      <c r="A96" s="7">
        <v>84</v>
      </c>
      <c r="B96" s="8">
        <v>19020994</v>
      </c>
      <c r="C96" s="8" t="s">
        <v>103</v>
      </c>
      <c r="D96" s="21" t="s">
        <v>197</v>
      </c>
      <c r="E96" s="7">
        <v>80</v>
      </c>
      <c r="F96" s="7">
        <v>80</v>
      </c>
      <c r="G96" s="7">
        <v>80</v>
      </c>
      <c r="H96" s="7">
        <v>80</v>
      </c>
      <c r="I96" s="20" t="str">
        <f t="shared" si="1"/>
        <v>Tốt</v>
      </c>
      <c r="J96" s="7">
        <v>80</v>
      </c>
      <c r="K96" s="20" t="str">
        <f t="shared" si="2"/>
        <v>Tốt</v>
      </c>
    </row>
    <row r="97" spans="1:11" ht="20.25" customHeight="1" x14ac:dyDescent="0.2">
      <c r="A97" s="7">
        <v>85</v>
      </c>
      <c r="B97" s="8">
        <v>19020995</v>
      </c>
      <c r="C97" s="8" t="s">
        <v>104</v>
      </c>
      <c r="D97" s="21" t="s">
        <v>198</v>
      </c>
      <c r="E97" s="7">
        <v>90</v>
      </c>
      <c r="F97" s="7">
        <v>90</v>
      </c>
      <c r="G97" s="7">
        <v>90</v>
      </c>
      <c r="H97" s="7">
        <v>90</v>
      </c>
      <c r="I97" s="20" t="str">
        <f t="shared" si="1"/>
        <v>Xuất sắc</v>
      </c>
      <c r="J97" s="7">
        <v>90</v>
      </c>
      <c r="K97" s="20" t="str">
        <f t="shared" si="2"/>
        <v>Xuất sắc</v>
      </c>
    </row>
    <row r="98" spans="1:11" ht="20.25" customHeight="1" x14ac:dyDescent="0.2">
      <c r="A98" s="7">
        <v>86</v>
      </c>
      <c r="B98" s="8">
        <v>19020996</v>
      </c>
      <c r="C98" s="8" t="s">
        <v>105</v>
      </c>
      <c r="D98" s="21" t="s">
        <v>179</v>
      </c>
      <c r="E98" s="7">
        <v>80</v>
      </c>
      <c r="F98" s="7">
        <v>80</v>
      </c>
      <c r="G98" s="7">
        <v>80</v>
      </c>
      <c r="H98" s="7">
        <v>80</v>
      </c>
      <c r="I98" s="20" t="str">
        <f t="shared" si="1"/>
        <v>Tốt</v>
      </c>
      <c r="J98" s="7">
        <v>80</v>
      </c>
      <c r="K98" s="20" t="str">
        <f t="shared" si="2"/>
        <v>Tốt</v>
      </c>
    </row>
    <row r="99" spans="1:11" ht="20.25" customHeight="1" x14ac:dyDescent="0.2">
      <c r="A99" s="7">
        <v>87</v>
      </c>
      <c r="B99" s="8">
        <v>19020997</v>
      </c>
      <c r="C99" s="8" t="s">
        <v>106</v>
      </c>
      <c r="D99" s="21" t="s">
        <v>199</v>
      </c>
      <c r="E99" s="7">
        <v>90</v>
      </c>
      <c r="F99" s="7">
        <v>90</v>
      </c>
      <c r="G99" s="7">
        <v>90</v>
      </c>
      <c r="H99" s="7">
        <v>90</v>
      </c>
      <c r="I99" s="20" t="str">
        <f t="shared" si="1"/>
        <v>Xuất sắc</v>
      </c>
      <c r="J99" s="7">
        <v>90</v>
      </c>
      <c r="K99" s="20" t="str">
        <f t="shared" si="2"/>
        <v>Xuất sắc</v>
      </c>
    </row>
    <row r="101" spans="1:11" ht="20.25" customHeight="1" x14ac:dyDescent="0.2">
      <c r="A101" s="22" t="s">
        <v>107</v>
      </c>
      <c r="B101" s="22"/>
      <c r="C101" s="22"/>
      <c r="D101" s="22"/>
    </row>
  </sheetData>
  <mergeCells count="16">
    <mergeCell ref="F1:K1"/>
    <mergeCell ref="A101:D101"/>
    <mergeCell ref="J10:K10"/>
    <mergeCell ref="J11:K11"/>
    <mergeCell ref="A1:D1"/>
    <mergeCell ref="A2:D2"/>
    <mergeCell ref="G2:K2"/>
    <mergeCell ref="A5:K5"/>
    <mergeCell ref="A6:K6"/>
    <mergeCell ref="A7:K7"/>
    <mergeCell ref="A10:A12"/>
    <mergeCell ref="B10:B12"/>
    <mergeCell ref="C10:C12"/>
    <mergeCell ref="D10:D12"/>
    <mergeCell ref="H10:I10"/>
    <mergeCell ref="H11:I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9A42C-1F35-425B-82CC-2285412F5BAC}">
  <dimension ref="A1:O12"/>
  <sheetViews>
    <sheetView workbookViewId="0">
      <selection activeCell="L28" sqref="L28"/>
    </sheetView>
  </sheetViews>
  <sheetFormatPr defaultColWidth="20.25" defaultRowHeight="14.25" x14ac:dyDescent="0.2"/>
  <cols>
    <col min="1" max="1" width="4.75" bestFit="1" customWidth="1"/>
    <col min="2" max="2" width="18" bestFit="1" customWidth="1"/>
    <col min="3" max="3" width="4.875" bestFit="1" customWidth="1"/>
    <col min="4" max="4" width="8.375" bestFit="1" customWidth="1"/>
    <col min="5" max="5" width="6.375" bestFit="1" customWidth="1"/>
    <col min="6" max="6" width="8.375" bestFit="1" customWidth="1"/>
    <col min="7" max="7" width="6.375" bestFit="1" customWidth="1"/>
    <col min="8" max="8" width="8.375" bestFit="1" customWidth="1"/>
    <col min="9" max="9" width="6.375" bestFit="1" customWidth="1"/>
    <col min="10" max="10" width="8.375" bestFit="1" customWidth="1"/>
    <col min="11" max="11" width="5.375" bestFit="1" customWidth="1"/>
    <col min="12" max="12" width="8.375" bestFit="1" customWidth="1"/>
    <col min="13" max="13" width="5.375" bestFit="1" customWidth="1"/>
    <col min="14" max="14" width="8.375" bestFit="1" customWidth="1"/>
    <col min="15" max="15" width="6.75" customWidth="1"/>
  </cols>
  <sheetData>
    <row r="1" spans="1:15" s="11" customFormat="1" ht="15" x14ac:dyDescent="0.25">
      <c r="A1" s="39" t="s">
        <v>0</v>
      </c>
      <c r="B1" s="39"/>
      <c r="C1" s="39"/>
      <c r="D1" s="39"/>
      <c r="E1" s="39"/>
      <c r="F1" s="39"/>
      <c r="I1" s="40" t="s">
        <v>2</v>
      </c>
      <c r="J1" s="40"/>
      <c r="K1" s="40"/>
      <c r="L1" s="40"/>
      <c r="M1" s="40"/>
      <c r="N1" s="40"/>
      <c r="O1" s="40"/>
    </row>
    <row r="2" spans="1:15" s="11" customFormat="1" ht="15" x14ac:dyDescent="0.25">
      <c r="A2" s="40" t="s">
        <v>1</v>
      </c>
      <c r="B2" s="40"/>
      <c r="C2" s="40"/>
      <c r="D2" s="40"/>
      <c r="E2" s="40"/>
      <c r="F2" s="40"/>
      <c r="I2" s="40" t="s">
        <v>3</v>
      </c>
      <c r="J2" s="40"/>
      <c r="K2" s="40"/>
      <c r="L2" s="40"/>
      <c r="M2" s="40"/>
      <c r="N2" s="40"/>
      <c r="O2" s="40"/>
    </row>
    <row r="3" spans="1:15" s="11" customFormat="1" ht="15" x14ac:dyDescent="0.25"/>
    <row r="4" spans="1:15" s="11" customFormat="1" ht="62.25" customHeight="1" x14ac:dyDescent="0.3">
      <c r="B4" s="41" t="s">
        <v>110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8" spans="1:15" s="11" customFormat="1" ht="15.75" x14ac:dyDescent="0.25">
      <c r="A8" s="42" t="s">
        <v>5</v>
      </c>
      <c r="B8" s="45" t="s">
        <v>113</v>
      </c>
      <c r="C8" s="45" t="s">
        <v>114</v>
      </c>
      <c r="D8" s="37" t="s">
        <v>115</v>
      </c>
      <c r="E8" s="48"/>
      <c r="F8" s="48"/>
      <c r="G8" s="48"/>
      <c r="H8" s="48"/>
      <c r="I8" s="48"/>
      <c r="J8" s="48"/>
      <c r="K8" s="48"/>
      <c r="L8" s="48"/>
      <c r="M8" s="48"/>
      <c r="N8" s="48"/>
      <c r="O8" s="38"/>
    </row>
    <row r="9" spans="1:15" s="11" customFormat="1" ht="15.75" x14ac:dyDescent="0.25">
      <c r="A9" s="43"/>
      <c r="B9" s="46"/>
      <c r="C9" s="46"/>
      <c r="D9" s="37" t="s">
        <v>17</v>
      </c>
      <c r="E9" s="38"/>
      <c r="F9" s="37" t="s">
        <v>20</v>
      </c>
      <c r="G9" s="38"/>
      <c r="H9" s="37" t="s">
        <v>34</v>
      </c>
      <c r="I9" s="38"/>
      <c r="J9" s="37" t="s">
        <v>109</v>
      </c>
      <c r="K9" s="38"/>
      <c r="L9" s="37" t="s">
        <v>116</v>
      </c>
      <c r="M9" s="38"/>
      <c r="N9" s="37" t="s">
        <v>31</v>
      </c>
      <c r="O9" s="38"/>
    </row>
    <row r="10" spans="1:15" s="11" customFormat="1" ht="15.75" x14ac:dyDescent="0.25">
      <c r="A10" s="44"/>
      <c r="B10" s="47"/>
      <c r="C10" s="47"/>
      <c r="D10" s="18" t="s">
        <v>117</v>
      </c>
      <c r="E10" s="18" t="s">
        <v>118</v>
      </c>
      <c r="F10" s="18" t="s">
        <v>117</v>
      </c>
      <c r="G10" s="18" t="s">
        <v>118</v>
      </c>
      <c r="H10" s="18" t="s">
        <v>117</v>
      </c>
      <c r="I10" s="18" t="s">
        <v>118</v>
      </c>
      <c r="J10" s="18" t="s">
        <v>117</v>
      </c>
      <c r="K10" s="18" t="s">
        <v>118</v>
      </c>
      <c r="L10" s="18" t="s">
        <v>117</v>
      </c>
      <c r="M10" s="18" t="s">
        <v>118</v>
      </c>
      <c r="N10" s="18" t="s">
        <v>117</v>
      </c>
      <c r="O10" s="18" t="s">
        <v>118</v>
      </c>
    </row>
    <row r="11" spans="1:15" s="11" customFormat="1" ht="15.75" x14ac:dyDescent="0.25">
      <c r="A11" s="13">
        <v>1</v>
      </c>
      <c r="B11" s="14" t="s">
        <v>111</v>
      </c>
      <c r="C11" s="15">
        <f>K64XD!A99</f>
        <v>87</v>
      </c>
      <c r="D11" s="13">
        <f>COUNTIF(K64XD!$K$13:$K$99,"xuất sắc")</f>
        <v>31</v>
      </c>
      <c r="E11" s="16">
        <f t="shared" ref="E11:E12" si="0">D11/C11</f>
        <v>0.35632183908045978</v>
      </c>
      <c r="F11" s="13">
        <f>COUNTIF(K64XD!$K$13:$K$99,"tốt")</f>
        <v>34</v>
      </c>
      <c r="G11" s="16">
        <f t="shared" ref="G11:G12" si="1">F11/C11</f>
        <v>0.39080459770114945</v>
      </c>
      <c r="H11" s="13">
        <f>COUNTIF(K64XD!$K$13:$K$99,"khá")</f>
        <v>18</v>
      </c>
      <c r="I11" s="16">
        <f t="shared" ref="I11:I12" si="2">H11/C11</f>
        <v>0.20689655172413793</v>
      </c>
      <c r="J11" s="13">
        <f>COUNTIF(K64XD!$K$13:$K$99,"trung bình")</f>
        <v>0</v>
      </c>
      <c r="K11" s="16">
        <f t="shared" ref="K11:K12" si="3">J11/C11</f>
        <v>0</v>
      </c>
      <c r="L11" s="13">
        <f>COUNTIF(K64XD!$K$13:$K$99,"yếu")</f>
        <v>0</v>
      </c>
      <c r="M11" s="16">
        <f t="shared" ref="M11:M12" si="4">L11/C11</f>
        <v>0</v>
      </c>
      <c r="N11" s="13">
        <f>COUNTIF(K64XD!$K$13:$K$99,"kém")</f>
        <v>4</v>
      </c>
      <c r="O11" s="16">
        <f t="shared" ref="O11:O12" si="5">N11/C11</f>
        <v>4.5977011494252873E-2</v>
      </c>
    </row>
    <row r="12" spans="1:15" s="12" customFormat="1" ht="15.75" x14ac:dyDescent="0.2">
      <c r="A12" s="37" t="s">
        <v>112</v>
      </c>
      <c r="B12" s="38"/>
      <c r="C12" s="17">
        <f t="shared" ref="C12" si="6">SUM(D12,F12,H12,J12,L12,N12)</f>
        <v>87</v>
      </c>
      <c r="D12" s="18">
        <f>D11</f>
        <v>31</v>
      </c>
      <c r="E12" s="19">
        <f t="shared" si="0"/>
        <v>0.35632183908045978</v>
      </c>
      <c r="F12" s="18">
        <f>F11</f>
        <v>34</v>
      </c>
      <c r="G12" s="19">
        <f t="shared" si="1"/>
        <v>0.39080459770114945</v>
      </c>
      <c r="H12" s="18">
        <f>H11</f>
        <v>18</v>
      </c>
      <c r="I12" s="19">
        <f t="shared" si="2"/>
        <v>0.20689655172413793</v>
      </c>
      <c r="J12" s="18">
        <f>J11</f>
        <v>0</v>
      </c>
      <c r="K12" s="19">
        <f t="shared" si="3"/>
        <v>0</v>
      </c>
      <c r="L12" s="18">
        <f>L11</f>
        <v>0</v>
      </c>
      <c r="M12" s="19">
        <f t="shared" si="4"/>
        <v>0</v>
      </c>
      <c r="N12" s="18">
        <f>N11</f>
        <v>4</v>
      </c>
      <c r="O12" s="19">
        <f t="shared" si="5"/>
        <v>4.5977011494252873E-2</v>
      </c>
    </row>
  </sheetData>
  <mergeCells count="16">
    <mergeCell ref="L9:M9"/>
    <mergeCell ref="N9:O9"/>
    <mergeCell ref="A1:F1"/>
    <mergeCell ref="I1:O1"/>
    <mergeCell ref="A2:F2"/>
    <mergeCell ref="I2:O2"/>
    <mergeCell ref="B4:O4"/>
    <mergeCell ref="A8:A10"/>
    <mergeCell ref="B8:B10"/>
    <mergeCell ref="C8:C10"/>
    <mergeCell ref="D8:O8"/>
    <mergeCell ref="A12:B12"/>
    <mergeCell ref="D9:E9"/>
    <mergeCell ref="F9:G9"/>
    <mergeCell ref="H9:I9"/>
    <mergeCell ref="J9:K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K64XD</vt:lpstr>
      <vt:lpstr>Thống kê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Nguyễn Thị Huế</cp:lastModifiedBy>
  <dcterms:created xsi:type="dcterms:W3CDTF">2015-06-05T18:17:20Z</dcterms:created>
  <dcterms:modified xsi:type="dcterms:W3CDTF">2024-01-08T02:53:16Z</dcterms:modified>
</cp:coreProperties>
</file>