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admin1\Dropbox\CTSV\CTSV\điểm rèn luyện\ĐRL\ĐRL 2023-2024\HK I\K64 hệ kỹ sư\HĐ\"/>
    </mc:Choice>
  </mc:AlternateContent>
  <xr:revisionPtr revIDLastSave="0" documentId="13_ncr:1_{BAEE9DAC-BAD9-42FF-842B-4A1620ED67A6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K64AT" sheetId="1" r:id="rId1"/>
    <sheet name="K64H" sheetId="2" r:id="rId2"/>
    <sheet name="Thống kê" sheetId="16" r:id="rId3"/>
  </sheets>
  <definedNames>
    <definedName name="_xlnm._FilterDatabase" localSheetId="0" hidden="1">K64AT!$A$12:$K$71</definedName>
    <definedName name="_xlnm._FilterDatabase" localSheetId="1" hidden="1">K64H!$A$12:$K$12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1" i="16" l="1"/>
  <c r="L11" i="16"/>
  <c r="J11" i="16"/>
  <c r="H11" i="16"/>
  <c r="F11" i="16"/>
  <c r="D11" i="16"/>
  <c r="C11" i="16"/>
  <c r="E10" i="16"/>
  <c r="N10" i="16"/>
  <c r="L10" i="16"/>
  <c r="J10" i="16"/>
  <c r="H10" i="16"/>
  <c r="F10" i="16"/>
  <c r="D10" i="16" l="1"/>
  <c r="C10" i="16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13" i="1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13" i="2"/>
  <c r="N12" i="16" l="1"/>
  <c r="L12" i="16"/>
  <c r="J12" i="16"/>
  <c r="H12" i="16"/>
  <c r="F12" i="16"/>
  <c r="D12" i="16"/>
  <c r="M11" i="16"/>
  <c r="I10" i="16"/>
  <c r="G10" i="16"/>
  <c r="O11" i="16" l="1"/>
  <c r="G11" i="16"/>
  <c r="I11" i="16"/>
  <c r="O10" i="16"/>
  <c r="C12" i="16"/>
  <c r="M12" i="16" s="1"/>
  <c r="K11" i="16"/>
  <c r="M10" i="16"/>
  <c r="E11" i="16"/>
  <c r="G12" i="16" l="1"/>
  <c r="I12" i="16"/>
  <c r="E12" i="16"/>
  <c r="K12" i="16"/>
  <c r="O12" i="16"/>
  <c r="K10" i="16" l="1"/>
</calcChain>
</file>

<file path=xl/sharedStrings.xml><?xml version="1.0" encoding="utf-8"?>
<sst xmlns="http://schemas.openxmlformats.org/spreadsheetml/2006/main" count="220" uniqueCount="174">
  <si>
    <t>ĐẠI HỌC QUỐC GIA HÀ NỘI</t>
  </si>
  <si>
    <t>TRƯỜNG ĐẠI HỌC CÔNG NGHỆ</t>
  </si>
  <si>
    <t>CỘNG HÒA XÃ HỘI CHỦ NGHĨA VIỆT NAM</t>
  </si>
  <si>
    <t>Độc lập - Tự do - Hạnh phúc</t>
  </si>
  <si>
    <t>BẢNG TỔNG HỢP KẾT QUẢ RÈN LUYỆN CỦA SINH VIÊN</t>
  </si>
  <si>
    <t>STT</t>
  </si>
  <si>
    <t>MASV</t>
  </si>
  <si>
    <t>Họ và tên</t>
  </si>
  <si>
    <t>Ngày sinh</t>
  </si>
  <si>
    <t>Điểm</t>
  </si>
  <si>
    <t>Tự ĐG</t>
  </si>
  <si>
    <t>BCS</t>
  </si>
  <si>
    <t>CV</t>
  </si>
  <si>
    <t>Điểm KL</t>
  </si>
  <si>
    <t>HĐ cấp Khoa</t>
  </si>
  <si>
    <t>Xếp loại</t>
  </si>
  <si>
    <t>Xuất sắc</t>
  </si>
  <si>
    <t>Tốt</t>
  </si>
  <si>
    <t>KHOA CƠ HỌC KỸ THUẬT VÀ TỰ ĐỘNG HÓA</t>
  </si>
  <si>
    <t xml:space="preserve">Danh sách có: 59 sinh viên </t>
  </si>
  <si>
    <t>Khá</t>
  </si>
  <si>
    <t>Trung bình</t>
  </si>
  <si>
    <t xml:space="preserve">Danh sách có: 79 sinh viên </t>
  </si>
  <si>
    <t>Kém</t>
  </si>
  <si>
    <t>Yếu</t>
  </si>
  <si>
    <t>Lớp</t>
  </si>
  <si>
    <t>Sĩ số</t>
  </si>
  <si>
    <t>Kết quả xếp loại</t>
  </si>
  <si>
    <t>Số lượng</t>
  </si>
  <si>
    <t>%</t>
  </si>
  <si>
    <t>QH-2019-I/CQ-AT</t>
  </si>
  <si>
    <t>QH-2019-I/CQ-H</t>
  </si>
  <si>
    <t>Tổng Khoa CHKT</t>
  </si>
  <si>
    <t>HĐ cấp Trường
(dự kiến)</t>
  </si>
  <si>
    <t>LỚP QH-2019-I/CQ-AT, HỌC KỲ 1, NĂM HỌC 23-24</t>
  </si>
  <si>
    <t>LỚP QH-2019-I/CQ-H, HỌC KỲ 1, NĂM HỌC 23-24</t>
  </si>
  <si>
    <t>BẢNG TỔNG HỢP KẾT QUẢ RÈN LUYỆN CỦA SINH VIÊN
 KHOA CƠ HỌC KỸ THUẬT&amp;TỰ ĐỘNG HÓA HỌC KỲ I, NĂM HỌC 2023-2024</t>
  </si>
  <si>
    <t>Phạm Văn Bảo</t>
  </si>
  <si>
    <t>Hoàng Hữu Chiến</t>
  </si>
  <si>
    <t>Nguyễn Xuân Chiến</t>
  </si>
  <si>
    <t>Nguyễn Thành Công</t>
  </si>
  <si>
    <t>Vũ Mạnh Cường</t>
  </si>
  <si>
    <t>Lê Văn Cường</t>
  </si>
  <si>
    <t>Trần Hải Đăng</t>
  </si>
  <si>
    <t>Đoàn Hải Đăng</t>
  </si>
  <si>
    <t>Nguyễn Tiến Đạt</t>
  </si>
  <si>
    <t>Nguyễn Văn Đồng</t>
  </si>
  <si>
    <t>Hoàng Ngọc Đức</t>
  </si>
  <si>
    <t>Nguyễn Tiến Dũng</t>
  </si>
  <si>
    <t>Nguyễn Tấn Dũng</t>
  </si>
  <si>
    <t>Ngô Chí Được</t>
  </si>
  <si>
    <t>Nguyễn Đình Dương</t>
  </si>
  <si>
    <t>Hà Duy Dương</t>
  </si>
  <si>
    <t>Đoàn Minh Hào</t>
  </si>
  <si>
    <t>Đinh Thị Thu Hiền</t>
  </si>
  <si>
    <t>Phạm Duy Hoàng</t>
  </si>
  <si>
    <t>Bành Sơn Hoàng</t>
  </si>
  <si>
    <t>Nguyễn Văn Hoàng</t>
  </si>
  <si>
    <t>Nguyễn Văn Huân</t>
  </si>
  <si>
    <t>Tạ Ngọc Huấn</t>
  </si>
  <si>
    <t>Nguyễn Duy Hùng</t>
  </si>
  <si>
    <t>Vũ Quang Hưng</t>
  </si>
  <si>
    <t>Nguyễn Quang Huy</t>
  </si>
  <si>
    <t>Nguyễn Công Kiên</t>
  </si>
  <si>
    <t>Phan Trung Kiên</t>
  </si>
  <si>
    <t>Nguyễn Đức Tuấn Kiệt</t>
  </si>
  <si>
    <t>Phạm Quang Long</t>
  </si>
  <si>
    <t>Phạm Đức Minh</t>
  </si>
  <si>
    <t>Nguyễn Hoài Nam</t>
  </si>
  <si>
    <t>Nguyễn Phương Nam</t>
  </si>
  <si>
    <t>Trần Đại Nghĩa</t>
  </si>
  <si>
    <t>Đỗ Đình Nhã</t>
  </si>
  <si>
    <t>Hồ Thức Nhân</t>
  </si>
  <si>
    <t>Nguyễn Hoàng Phúc</t>
  </si>
  <si>
    <t>Trịnh Hữu Quân</t>
  </si>
  <si>
    <t>Nguyễn Minh Quang</t>
  </si>
  <si>
    <t>Cù Đức Sang</t>
  </si>
  <si>
    <t>Bùi Hồng Sơn</t>
  </si>
  <si>
    <t>Nguyễn Phúc Thiên Sơn</t>
  </si>
  <si>
    <t>Chu Mạnh Tân</t>
  </si>
  <si>
    <t>Đặng Ngọc Thạch</t>
  </si>
  <si>
    <t>Nguyễn Duy Thái</t>
  </si>
  <si>
    <t>Vũ Viết Thành</t>
  </si>
  <si>
    <t>Chu Văn Thìn</t>
  </si>
  <si>
    <t>Trần Văn Thịnh</t>
  </si>
  <si>
    <t>Vũ Trung Thông</t>
  </si>
  <si>
    <t>Đỗ Đức Thuận</t>
  </si>
  <si>
    <t>Đỗ Minh Tiến</t>
  </si>
  <si>
    <t>Nguyễn Mạnh Toàn</t>
  </si>
  <si>
    <t>Phạm Thành Trung</t>
  </si>
  <si>
    <t>Đặng Văn Trung</t>
  </si>
  <si>
    <t>Nguyễn Đắc Tú</t>
  </si>
  <si>
    <t>Phan Duy Tuân</t>
  </si>
  <si>
    <t>Dương Thị Tố Uyên</t>
  </si>
  <si>
    <t>Bùi Văn Việt</t>
  </si>
  <si>
    <t>Nguyễn Tất Việt</t>
  </si>
  <si>
    <t>Đoàn Văn Bình</t>
  </si>
  <si>
    <t>Phạm Thành Công</t>
  </si>
  <si>
    <t>Nguyễn Đức Cương</t>
  </si>
  <si>
    <t>Trần Quốc Cường</t>
  </si>
  <si>
    <t>Vũ Thành Đạt</t>
  </si>
  <si>
    <t>Phạm Ngọc Đạt</t>
  </si>
  <si>
    <t>Nguyễn Phương Đông</t>
  </si>
  <si>
    <t>Phạm Thành Đông</t>
  </si>
  <si>
    <t>Nguyễn Việt Đức</t>
  </si>
  <si>
    <t>Trần Đăng Dũng</t>
  </si>
  <si>
    <t>Trịnh Văn Dũng</t>
  </si>
  <si>
    <t>Nguyễn Tuấn Dũng</t>
  </si>
  <si>
    <t>Nguyễn Hoàng Dương</t>
  </si>
  <si>
    <t>Nguyễn Văn Dương</t>
  </si>
  <si>
    <t>Trần Hữu Duy</t>
  </si>
  <si>
    <t>Vũ Minh Giang</t>
  </si>
  <si>
    <t>Hà Minh Hải</t>
  </si>
  <si>
    <t>Đào Đình Hải</t>
  </si>
  <si>
    <t>Phạm Vĩnh Hải</t>
  </si>
  <si>
    <t>Đặng Vũ Hiệp</t>
  </si>
  <si>
    <t>Nguyễn Đình Hiếu</t>
  </si>
  <si>
    <t>Lê Minh Hiếu</t>
  </si>
  <si>
    <t>Bùi Xuân Hiếu</t>
  </si>
  <si>
    <t>Đinh Văn Hiếu</t>
  </si>
  <si>
    <t>Phạm Văn Hiếu</t>
  </si>
  <si>
    <t>Đỗ Thiện Hòa</t>
  </si>
  <si>
    <t>Cao Việt Hoàng</t>
  </si>
  <si>
    <t>Vũ Huy Hoàng</t>
  </si>
  <si>
    <t>Đinh Việt Hoàng</t>
  </si>
  <si>
    <t>Nguyễn Viết Hoàng</t>
  </si>
  <si>
    <t>Nguyễn Thái Học</t>
  </si>
  <si>
    <t>Vũ Mạnh Hùng</t>
  </si>
  <si>
    <t>Trần Quang Hưng</t>
  </si>
  <si>
    <t>Nguyễn Đăng Hưng</t>
  </si>
  <si>
    <t>Lê Văn Hưng</t>
  </si>
  <si>
    <t>Nguyễn Hoàng Huy</t>
  </si>
  <si>
    <t>Từ Quang Huy</t>
  </si>
  <si>
    <t>Nguyễn Xuân Khang</t>
  </si>
  <si>
    <t>Thiều Văn Khánh</t>
  </si>
  <si>
    <t>Nguyễn Trí Kiên</t>
  </si>
  <si>
    <t>Phạm Đức Kiên</t>
  </si>
  <si>
    <t>Phạm Văn Linh</t>
  </si>
  <si>
    <t>Lê Văn Lộc</t>
  </si>
  <si>
    <t>Lê Hoàng Long</t>
  </si>
  <si>
    <t>Phạm Hữu Long</t>
  </si>
  <si>
    <t>Phí Hữu Luận</t>
  </si>
  <si>
    <t>Bùi Quang Lực</t>
  </si>
  <si>
    <t>Cao Tiến Mạnh</t>
  </si>
  <si>
    <t>Ngô Quang Nam</t>
  </si>
  <si>
    <t>Đỗ Hùng Nam</t>
  </si>
  <si>
    <t>Nguyễn Thị Hoài Nhung</t>
  </si>
  <si>
    <t>Phạm Văn Phương</t>
  </si>
  <si>
    <t>Phạm Hồng Quân</t>
  </si>
  <si>
    <t>Vũ Minh Quang</t>
  </si>
  <si>
    <t>Dương Ngọc Quý</t>
  </si>
  <si>
    <t>Lường Thị Quyên</t>
  </si>
  <si>
    <t>Nguyễn Thế Quyền</t>
  </si>
  <si>
    <t>Nguyễn Văn Sơn</t>
  </si>
  <si>
    <t>Đỗ Bá Tấn</t>
  </si>
  <si>
    <t>Nguyễn Văn Thái</t>
  </si>
  <si>
    <t>Vũ Đức Thắng</t>
  </si>
  <si>
    <t>Nguyễn Văn Thắng</t>
  </si>
  <si>
    <t>Nguyễn Văn Thế</t>
  </si>
  <si>
    <t>Nguyễn Đình Thưởng</t>
  </si>
  <si>
    <t>Lý Văn Toàn</t>
  </si>
  <si>
    <t>Bùi Duy Toàn</t>
  </si>
  <si>
    <t>Đỗ Thị Trang</t>
  </si>
  <si>
    <t>Vũ Tiến Triển</t>
  </si>
  <si>
    <t>Đoàn Văn Trình</t>
  </si>
  <si>
    <t>Phạm Xuân Trường</t>
  </si>
  <si>
    <t>Nguyễn Quang Trường</t>
  </si>
  <si>
    <t>Mai Đăng Trường</t>
  </si>
  <si>
    <t>Hoàng Tiệp Trường</t>
  </si>
  <si>
    <t>Nguyễn Xuân Tú</t>
  </si>
  <si>
    <t>Nguyễn Bá Tuấn</t>
  </si>
  <si>
    <t>Lại Đức Tùng</t>
  </si>
  <si>
    <t>Nguyễn Long Vũ</t>
  </si>
  <si>
    <t>Nguyễn Đăng Vương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</si>
</sst>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7" x14ac:knownFonts="1">
    <font>
      <sz val="11"/>
      <color theme="1"/>
      <name val="Arial"/>
      <family val="2"/>
      <scheme val="minor"/>
    </font>
    <font>
      <b/>
      <sz val="11"/>
      <color theme="1"/>
      <name val="Arial"/>
      <family val="2"/>
      <charset val="163"/>
      <scheme val="minor"/>
    </font>
    <font>
      <sz val="13"/>
      <color theme="1"/>
      <name val="Times New Roman"/>
      <family val="1"/>
    </font>
    <font>
      <sz val="12"/>
      <color theme="1"/>
      <name val="Times New Roman"/>
      <family val="1"/>
    </font>
    <font>
      <b/>
      <sz val="13"/>
      <color theme="1"/>
      <name val="Times New Roman"/>
      <family val="1"/>
    </font>
    <font>
      <b/>
      <sz val="12"/>
      <color theme="1"/>
      <name val="Times New Roman"/>
      <family val="1"/>
    </font>
    <font>
      <b/>
      <sz val="15"/>
      <color theme="1"/>
      <name val="Times New Roman"/>
      <family val="1"/>
      <charset val="163"/>
    </font>
    <font>
      <i/>
      <sz val="13"/>
      <color theme="1"/>
      <name val="Times New Roman"/>
      <family val="1"/>
    </font>
    <font>
      <sz val="11"/>
      <color theme="1"/>
      <name val="Arial"/>
      <family val="2"/>
      <scheme val="minor"/>
    </font>
    <font>
      <sz val="11"/>
      <color theme="1"/>
      <name val="Times New Roman"/>
      <family val="1"/>
      <scheme val="major"/>
    </font>
    <font>
      <b/>
      <sz val="11"/>
      <color theme="1"/>
      <name val="Times New Roman"/>
      <family val="1"/>
      <scheme val="major"/>
    </font>
    <font>
      <b/>
      <sz val="14"/>
      <color theme="1"/>
      <name val="Times New Roman"/>
      <family val="1"/>
      <scheme val="major"/>
    </font>
    <font>
      <b/>
      <sz val="13"/>
      <color theme="1"/>
      <name val="Times New Roman"/>
      <family val="1"/>
      <scheme val="major"/>
    </font>
    <font>
      <b/>
      <sz val="12"/>
      <color theme="1"/>
      <name val="Times New Roman"/>
      <family val="1"/>
      <scheme val="major"/>
    </font>
    <font>
      <sz val="12"/>
      <color theme="1"/>
      <name val="Times New Roman"/>
      <family val="1"/>
      <scheme val="major"/>
    </font>
    <font>
      <sz val="10"/>
      <color theme="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horizontal="justify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9" fillId="0" borderId="0" xfId="0" applyFont="1"/>
    <xf numFmtId="0" fontId="10" fillId="0" borderId="0" xfId="0" applyFont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center" vertical="center"/>
    </xf>
    <xf numFmtId="164" fontId="14" fillId="0" borderId="1" xfId="1" applyNumberFormat="1" applyFont="1" applyBorder="1" applyAlignment="1">
      <alignment horizontal="center" vertical="center" wrapText="1"/>
    </xf>
    <xf numFmtId="9" fontId="9" fillId="0" borderId="0" xfId="0" applyNumberFormat="1" applyFont="1"/>
    <xf numFmtId="0" fontId="10" fillId="0" borderId="12" xfId="0" applyFont="1" applyBorder="1" applyAlignment="1">
      <alignment horizontal="center" vertical="center"/>
    </xf>
    <xf numFmtId="164" fontId="13" fillId="0" borderId="1" xfId="1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6" fillId="0" borderId="12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</xdr:row>
      <xdr:rowOff>200025</xdr:rowOff>
    </xdr:from>
    <xdr:to>
      <xdr:col>2</xdr:col>
      <xdr:colOff>666750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BB14C706-FCFD-ECD7-DAD0-E2644ECD7341}"/>
            </a:ext>
          </a:extLst>
        </xdr:cNvPr>
        <xdr:cNvCxnSpPr/>
      </xdr:nvCxnSpPr>
      <xdr:spPr>
        <a:xfrm flipV="1">
          <a:off x="600075" y="409575"/>
          <a:ext cx="1428750" cy="190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257175</xdr:colOff>
      <xdr:row>2</xdr:row>
      <xdr:rowOff>19050</xdr:rowOff>
    </xdr:from>
    <xdr:to>
      <xdr:col>9</xdr:col>
      <xdr:colOff>276225</xdr:colOff>
      <xdr:row>2</xdr:row>
      <xdr:rowOff>19050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A1187372-92AA-6C77-80E5-75BDF3833F10}"/>
            </a:ext>
          </a:extLst>
        </xdr:cNvPr>
        <xdr:cNvCxnSpPr/>
      </xdr:nvCxnSpPr>
      <xdr:spPr>
        <a:xfrm>
          <a:off x="5019675" y="438150"/>
          <a:ext cx="16383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</xdr:row>
      <xdr:rowOff>200025</xdr:rowOff>
    </xdr:from>
    <xdr:to>
      <xdr:col>2</xdr:col>
      <xdr:colOff>666750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D2DAE919-FB09-4F25-9CFE-E9BF23C1DD74}"/>
            </a:ext>
          </a:extLst>
        </xdr:cNvPr>
        <xdr:cNvCxnSpPr/>
      </xdr:nvCxnSpPr>
      <xdr:spPr>
        <a:xfrm flipV="1">
          <a:off x="600075" y="409575"/>
          <a:ext cx="1428750" cy="190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257175</xdr:colOff>
      <xdr:row>2</xdr:row>
      <xdr:rowOff>19050</xdr:rowOff>
    </xdr:from>
    <xdr:to>
      <xdr:col>9</xdr:col>
      <xdr:colOff>276225</xdr:colOff>
      <xdr:row>2</xdr:row>
      <xdr:rowOff>19050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C92C8383-0016-4142-B24D-0F17B24BC7FB}"/>
            </a:ext>
          </a:extLst>
        </xdr:cNvPr>
        <xdr:cNvCxnSpPr/>
      </xdr:nvCxnSpPr>
      <xdr:spPr>
        <a:xfrm>
          <a:off x="5019675" y="438150"/>
          <a:ext cx="10191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1123950</xdr:colOff>
      <xdr:row>1</xdr:row>
      <xdr:rowOff>171450</xdr:rowOff>
    </xdr:from>
    <xdr:to>
      <xdr:col>2</xdr:col>
      <xdr:colOff>495300</xdr:colOff>
      <xdr:row>1</xdr:row>
      <xdr:rowOff>171450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6F811EBF-F07C-444D-8FB0-2003912387AF}"/>
            </a:ext>
          </a:extLst>
        </xdr:cNvPr>
        <xdr:cNvCxnSpPr/>
      </xdr:nvCxnSpPr>
      <xdr:spPr>
        <a:xfrm>
          <a:off x="1628775" y="361950"/>
          <a:ext cx="12001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133350</xdr:colOff>
      <xdr:row>1</xdr:row>
      <xdr:rowOff>171450</xdr:rowOff>
    </xdr:from>
    <xdr:to>
      <xdr:col>12</xdr:col>
      <xdr:colOff>504825</xdr:colOff>
      <xdr:row>1</xdr:row>
      <xdr:rowOff>171450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4D1F9DD2-E7F5-4FEE-A443-B50E8E677127}"/>
            </a:ext>
          </a:extLst>
        </xdr:cNvPr>
        <xdr:cNvCxnSpPr/>
      </xdr:nvCxnSpPr>
      <xdr:spPr>
        <a:xfrm>
          <a:off x="7591425" y="361950"/>
          <a:ext cx="17430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3"/>
  <sheetViews>
    <sheetView topLeftCell="A61" workbookViewId="0">
      <selection activeCell="K13" sqref="K13"/>
    </sheetView>
  </sheetViews>
  <sheetFormatPr defaultColWidth="13.625" defaultRowHeight="14.25" x14ac:dyDescent="0.2"/>
  <cols>
    <col min="1" max="1" width="9" customWidth="1"/>
    <col min="2" max="2" width="8.875" bestFit="1" customWidth="1"/>
    <col min="3" max="3" width="19" customWidth="1"/>
    <col min="4" max="4" width="9.875" bestFit="1" customWidth="1"/>
    <col min="5" max="5" width="6.875" bestFit="1" customWidth="1"/>
    <col min="6" max="8" width="5.375" bestFit="1" customWidth="1"/>
    <col min="9" max="9" width="7.75" bestFit="1" customWidth="1"/>
    <col min="10" max="10" width="5.375" bestFit="1" customWidth="1"/>
    <col min="11" max="11" width="9.375" customWidth="1"/>
  </cols>
  <sheetData>
    <row r="1" spans="1:11" ht="16.5" x14ac:dyDescent="0.2">
      <c r="A1" s="28" t="s">
        <v>0</v>
      </c>
      <c r="B1" s="28"/>
      <c r="C1" s="28"/>
      <c r="G1" s="30" t="s">
        <v>2</v>
      </c>
      <c r="H1" s="30"/>
      <c r="I1" s="30"/>
      <c r="J1" s="30"/>
      <c r="K1" s="30"/>
    </row>
    <row r="2" spans="1:11" ht="16.5" x14ac:dyDescent="0.2">
      <c r="A2" s="29" t="s">
        <v>1</v>
      </c>
      <c r="B2" s="29"/>
      <c r="C2" s="29"/>
      <c r="G2" s="30" t="s">
        <v>3</v>
      </c>
      <c r="H2" s="30"/>
      <c r="I2" s="30"/>
      <c r="J2" s="30"/>
      <c r="K2" s="30"/>
    </row>
    <row r="3" spans="1:11" ht="16.5" x14ac:dyDescent="0.2">
      <c r="A3" s="1"/>
    </row>
    <row r="5" spans="1:11" s="9" customFormat="1" ht="19.5" x14ac:dyDescent="0.25">
      <c r="A5" s="27" t="s">
        <v>4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s="9" customFormat="1" ht="19.5" x14ac:dyDescent="0.25">
      <c r="A6" s="27" t="s">
        <v>34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 s="9" customFormat="1" ht="19.5" x14ac:dyDescent="0.25">
      <c r="A7" s="27" t="s">
        <v>18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10" spans="1:11" ht="15.75" x14ac:dyDescent="0.2">
      <c r="A10" s="31" t="s">
        <v>5</v>
      </c>
      <c r="B10" s="34" t="s">
        <v>6</v>
      </c>
      <c r="C10" s="34" t="s">
        <v>7</v>
      </c>
      <c r="D10" s="34" t="s">
        <v>8</v>
      </c>
      <c r="E10" s="2" t="s">
        <v>9</v>
      </c>
      <c r="F10" s="2" t="s">
        <v>9</v>
      </c>
      <c r="G10" s="2" t="s">
        <v>9</v>
      </c>
      <c r="H10" s="23" t="s">
        <v>13</v>
      </c>
      <c r="I10" s="24"/>
      <c r="J10" s="23" t="s">
        <v>13</v>
      </c>
      <c r="K10" s="24"/>
    </row>
    <row r="11" spans="1:11" ht="34.5" customHeight="1" x14ac:dyDescent="0.2">
      <c r="A11" s="32"/>
      <c r="B11" s="35"/>
      <c r="C11" s="35"/>
      <c r="D11" s="35"/>
      <c r="E11" s="3" t="s">
        <v>10</v>
      </c>
      <c r="F11" s="3" t="s">
        <v>11</v>
      </c>
      <c r="G11" s="3" t="s">
        <v>12</v>
      </c>
      <c r="H11" s="25" t="s">
        <v>14</v>
      </c>
      <c r="I11" s="26"/>
      <c r="J11" s="25" t="s">
        <v>33</v>
      </c>
      <c r="K11" s="26"/>
    </row>
    <row r="12" spans="1:11" ht="15.75" x14ac:dyDescent="0.2">
      <c r="A12" s="33"/>
      <c r="B12" s="36"/>
      <c r="C12" s="36"/>
      <c r="D12" s="36"/>
      <c r="E12" s="4"/>
      <c r="F12" s="4"/>
      <c r="G12" s="4"/>
      <c r="H12" s="5" t="s">
        <v>9</v>
      </c>
      <c r="I12" s="5" t="s">
        <v>15</v>
      </c>
      <c r="J12" s="5" t="s">
        <v>9</v>
      </c>
      <c r="K12" s="5" t="s">
        <v>15</v>
      </c>
    </row>
    <row r="13" spans="1:11" ht="15.75" x14ac:dyDescent="0.2">
      <c r="A13" s="6">
        <v>1</v>
      </c>
      <c r="B13" s="7">
        <v>19021578</v>
      </c>
      <c r="C13" s="7" t="s">
        <v>37</v>
      </c>
      <c r="D13" s="8">
        <v>36901</v>
      </c>
      <c r="E13" s="6">
        <v>90</v>
      </c>
      <c r="F13" s="6">
        <v>90</v>
      </c>
      <c r="G13" s="6">
        <v>90</v>
      </c>
      <c r="H13" s="6">
        <v>90</v>
      </c>
      <c r="I13" s="21" t="str">
        <f t="shared" ref="I13:K71" si="0">IF(H13&gt;=90,"Xuất sắc",IF(H13&gt;=80,"Tốt", IF(H13&gt;=65,"Khá",IF(H13&gt;=50,"Trung bình", IF(H13&gt;=35, "Yếu", "Kém")))))</f>
        <v>Xuất sắc</v>
      </c>
      <c r="J13" s="6">
        <v>90</v>
      </c>
      <c r="K13" s="21" t="str">
        <f t="shared" si="0"/>
        <v>Xuất sắc</v>
      </c>
    </row>
    <row r="14" spans="1:11" ht="15.75" x14ac:dyDescent="0.2">
      <c r="A14" s="6">
        <v>2</v>
      </c>
      <c r="B14" s="7">
        <v>19021579</v>
      </c>
      <c r="C14" s="7" t="s">
        <v>38</v>
      </c>
      <c r="D14" s="8">
        <v>37202</v>
      </c>
      <c r="E14" s="6">
        <v>90</v>
      </c>
      <c r="F14" s="6">
        <v>90</v>
      </c>
      <c r="G14" s="6">
        <v>90</v>
      </c>
      <c r="H14" s="6">
        <v>90</v>
      </c>
      <c r="I14" s="21" t="str">
        <f t="shared" si="0"/>
        <v>Xuất sắc</v>
      </c>
      <c r="J14" s="6">
        <v>90</v>
      </c>
      <c r="K14" s="21" t="str">
        <f t="shared" si="0"/>
        <v>Xuất sắc</v>
      </c>
    </row>
    <row r="15" spans="1:11" ht="15.75" x14ac:dyDescent="0.2">
      <c r="A15" s="6">
        <v>3</v>
      </c>
      <c r="B15" s="7">
        <v>19021580</v>
      </c>
      <c r="C15" s="7" t="s">
        <v>39</v>
      </c>
      <c r="D15" s="8">
        <v>37065</v>
      </c>
      <c r="E15" s="6">
        <v>90</v>
      </c>
      <c r="F15" s="6">
        <v>90</v>
      </c>
      <c r="G15" s="6">
        <v>90</v>
      </c>
      <c r="H15" s="6">
        <v>90</v>
      </c>
      <c r="I15" s="21" t="str">
        <f t="shared" si="0"/>
        <v>Xuất sắc</v>
      </c>
      <c r="J15" s="6">
        <v>90</v>
      </c>
      <c r="K15" s="21" t="str">
        <f t="shared" si="0"/>
        <v>Xuất sắc</v>
      </c>
    </row>
    <row r="16" spans="1:11" ht="15.75" x14ac:dyDescent="0.2">
      <c r="A16" s="6">
        <v>4</v>
      </c>
      <c r="B16" s="7">
        <v>19021581</v>
      </c>
      <c r="C16" s="7" t="s">
        <v>40</v>
      </c>
      <c r="D16" s="8">
        <v>37011</v>
      </c>
      <c r="E16" s="6">
        <v>90</v>
      </c>
      <c r="F16" s="6">
        <v>90</v>
      </c>
      <c r="G16" s="6">
        <v>90</v>
      </c>
      <c r="H16" s="6">
        <v>90</v>
      </c>
      <c r="I16" s="21" t="str">
        <f t="shared" si="0"/>
        <v>Xuất sắc</v>
      </c>
      <c r="J16" s="6">
        <v>90</v>
      </c>
      <c r="K16" s="21" t="str">
        <f t="shared" si="0"/>
        <v>Xuất sắc</v>
      </c>
    </row>
    <row r="17" spans="1:11" ht="15.75" x14ac:dyDescent="0.2">
      <c r="A17" s="6">
        <v>5</v>
      </c>
      <c r="B17" s="7">
        <v>19021582</v>
      </c>
      <c r="C17" s="7" t="s">
        <v>41</v>
      </c>
      <c r="D17" s="8">
        <v>37116</v>
      </c>
      <c r="E17" s="6">
        <v>90</v>
      </c>
      <c r="F17" s="6">
        <v>90</v>
      </c>
      <c r="G17" s="6">
        <v>90</v>
      </c>
      <c r="H17" s="6">
        <v>90</v>
      </c>
      <c r="I17" s="21" t="str">
        <f t="shared" si="0"/>
        <v>Xuất sắc</v>
      </c>
      <c r="J17" s="6">
        <v>90</v>
      </c>
      <c r="K17" s="21" t="str">
        <f t="shared" si="0"/>
        <v>Xuất sắc</v>
      </c>
    </row>
    <row r="18" spans="1:11" ht="15.75" x14ac:dyDescent="0.2">
      <c r="A18" s="6">
        <v>6</v>
      </c>
      <c r="B18" s="7">
        <v>19021583</v>
      </c>
      <c r="C18" s="7" t="s">
        <v>42</v>
      </c>
      <c r="D18" s="8">
        <v>36943</v>
      </c>
      <c r="E18" s="6">
        <v>90</v>
      </c>
      <c r="F18" s="6">
        <v>90</v>
      </c>
      <c r="G18" s="6">
        <v>90</v>
      </c>
      <c r="H18" s="6">
        <v>90</v>
      </c>
      <c r="I18" s="21" t="str">
        <f t="shared" si="0"/>
        <v>Xuất sắc</v>
      </c>
      <c r="J18" s="6">
        <v>90</v>
      </c>
      <c r="K18" s="21" t="str">
        <f t="shared" si="0"/>
        <v>Xuất sắc</v>
      </c>
    </row>
    <row r="19" spans="1:11" ht="15.75" x14ac:dyDescent="0.2">
      <c r="A19" s="6">
        <v>7</v>
      </c>
      <c r="B19" s="7">
        <v>19021584</v>
      </c>
      <c r="C19" s="7" t="s">
        <v>43</v>
      </c>
      <c r="D19" s="8">
        <v>37148</v>
      </c>
      <c r="E19" s="6">
        <v>90</v>
      </c>
      <c r="F19" s="6">
        <v>90</v>
      </c>
      <c r="G19" s="6">
        <v>90</v>
      </c>
      <c r="H19" s="6">
        <v>90</v>
      </c>
      <c r="I19" s="21" t="str">
        <f t="shared" si="0"/>
        <v>Xuất sắc</v>
      </c>
      <c r="J19" s="6">
        <v>90</v>
      </c>
      <c r="K19" s="21" t="str">
        <f t="shared" si="0"/>
        <v>Xuất sắc</v>
      </c>
    </row>
    <row r="20" spans="1:11" ht="15.75" x14ac:dyDescent="0.2">
      <c r="A20" s="6">
        <v>8</v>
      </c>
      <c r="B20" s="7">
        <v>19021585</v>
      </c>
      <c r="C20" s="7" t="s">
        <v>44</v>
      </c>
      <c r="D20" s="8">
        <v>37009</v>
      </c>
      <c r="E20" s="6">
        <v>92</v>
      </c>
      <c r="F20" s="6">
        <v>92</v>
      </c>
      <c r="G20" s="6">
        <v>92</v>
      </c>
      <c r="H20" s="6">
        <v>92</v>
      </c>
      <c r="I20" s="21" t="str">
        <f t="shared" si="0"/>
        <v>Xuất sắc</v>
      </c>
      <c r="J20" s="6">
        <v>92</v>
      </c>
      <c r="K20" s="21" t="str">
        <f t="shared" si="0"/>
        <v>Xuất sắc</v>
      </c>
    </row>
    <row r="21" spans="1:11" ht="15.75" x14ac:dyDescent="0.2">
      <c r="A21" s="6">
        <v>9</v>
      </c>
      <c r="B21" s="7">
        <v>19021586</v>
      </c>
      <c r="C21" s="7" t="s">
        <v>45</v>
      </c>
      <c r="D21" s="8">
        <v>37112</v>
      </c>
      <c r="E21" s="6">
        <v>90</v>
      </c>
      <c r="F21" s="6">
        <v>90</v>
      </c>
      <c r="G21" s="6">
        <v>90</v>
      </c>
      <c r="H21" s="6">
        <v>90</v>
      </c>
      <c r="I21" s="21" t="str">
        <f t="shared" si="0"/>
        <v>Xuất sắc</v>
      </c>
      <c r="J21" s="6">
        <v>90</v>
      </c>
      <c r="K21" s="21" t="str">
        <f t="shared" si="0"/>
        <v>Xuất sắc</v>
      </c>
    </row>
    <row r="22" spans="1:11" ht="15.75" x14ac:dyDescent="0.2">
      <c r="A22" s="6">
        <v>10</v>
      </c>
      <c r="B22" s="7">
        <v>19021587</v>
      </c>
      <c r="C22" s="7" t="s">
        <v>46</v>
      </c>
      <c r="D22" s="8">
        <v>37072</v>
      </c>
      <c r="E22" s="6">
        <v>90</v>
      </c>
      <c r="F22" s="6">
        <v>90</v>
      </c>
      <c r="G22" s="6">
        <v>90</v>
      </c>
      <c r="H22" s="6">
        <v>90</v>
      </c>
      <c r="I22" s="21" t="str">
        <f t="shared" si="0"/>
        <v>Xuất sắc</v>
      </c>
      <c r="J22" s="6">
        <v>90</v>
      </c>
      <c r="K22" s="21" t="str">
        <f t="shared" si="0"/>
        <v>Xuất sắc</v>
      </c>
    </row>
    <row r="23" spans="1:11" ht="15.75" x14ac:dyDescent="0.2">
      <c r="A23" s="6">
        <v>11</v>
      </c>
      <c r="B23" s="7">
        <v>19021588</v>
      </c>
      <c r="C23" s="7" t="s">
        <v>47</v>
      </c>
      <c r="D23" s="8">
        <v>37149</v>
      </c>
      <c r="E23" s="6">
        <v>90</v>
      </c>
      <c r="F23" s="6">
        <v>90</v>
      </c>
      <c r="G23" s="6">
        <v>90</v>
      </c>
      <c r="H23" s="6">
        <v>90</v>
      </c>
      <c r="I23" s="21" t="str">
        <f t="shared" si="0"/>
        <v>Xuất sắc</v>
      </c>
      <c r="J23" s="6">
        <v>90</v>
      </c>
      <c r="K23" s="21" t="str">
        <f t="shared" si="0"/>
        <v>Xuất sắc</v>
      </c>
    </row>
    <row r="24" spans="1:11" ht="15.75" x14ac:dyDescent="0.2">
      <c r="A24" s="6">
        <v>12</v>
      </c>
      <c r="B24" s="7">
        <v>19021589</v>
      </c>
      <c r="C24" s="7" t="s">
        <v>48</v>
      </c>
      <c r="D24" s="8">
        <v>37100</v>
      </c>
      <c r="E24" s="6">
        <v>90</v>
      </c>
      <c r="F24" s="6">
        <v>90</v>
      </c>
      <c r="G24" s="6">
        <v>90</v>
      </c>
      <c r="H24" s="6">
        <v>90</v>
      </c>
      <c r="I24" s="21" t="str">
        <f t="shared" si="0"/>
        <v>Xuất sắc</v>
      </c>
      <c r="J24" s="6">
        <v>90</v>
      </c>
      <c r="K24" s="21" t="str">
        <f t="shared" si="0"/>
        <v>Xuất sắc</v>
      </c>
    </row>
    <row r="25" spans="1:11" ht="15.75" x14ac:dyDescent="0.2">
      <c r="A25" s="6">
        <v>13</v>
      </c>
      <c r="B25" s="7">
        <v>19021590</v>
      </c>
      <c r="C25" s="7" t="s">
        <v>49</v>
      </c>
      <c r="D25" s="8">
        <v>37000</v>
      </c>
      <c r="E25" s="6">
        <v>90</v>
      </c>
      <c r="F25" s="6">
        <v>90</v>
      </c>
      <c r="G25" s="6">
        <v>90</v>
      </c>
      <c r="H25" s="6">
        <v>90</v>
      </c>
      <c r="I25" s="21" t="str">
        <f t="shared" si="0"/>
        <v>Xuất sắc</v>
      </c>
      <c r="J25" s="6">
        <v>90</v>
      </c>
      <c r="K25" s="21" t="str">
        <f t="shared" si="0"/>
        <v>Xuất sắc</v>
      </c>
    </row>
    <row r="26" spans="1:11" ht="15.75" x14ac:dyDescent="0.2">
      <c r="A26" s="6">
        <v>14</v>
      </c>
      <c r="B26" s="7">
        <v>19021591</v>
      </c>
      <c r="C26" s="7" t="s">
        <v>50</v>
      </c>
      <c r="D26" s="8">
        <v>37031</v>
      </c>
      <c r="E26" s="6">
        <v>80</v>
      </c>
      <c r="F26" s="6">
        <v>90</v>
      </c>
      <c r="G26" s="6">
        <v>90</v>
      </c>
      <c r="H26" s="6">
        <v>90</v>
      </c>
      <c r="I26" s="21" t="str">
        <f t="shared" si="0"/>
        <v>Xuất sắc</v>
      </c>
      <c r="J26" s="6">
        <v>90</v>
      </c>
      <c r="K26" s="21" t="str">
        <f t="shared" si="0"/>
        <v>Xuất sắc</v>
      </c>
    </row>
    <row r="27" spans="1:11" ht="15.75" x14ac:dyDescent="0.2">
      <c r="A27" s="6">
        <v>15</v>
      </c>
      <c r="B27" s="7">
        <v>19021592</v>
      </c>
      <c r="C27" s="7" t="s">
        <v>51</v>
      </c>
      <c r="D27" s="8">
        <v>36908</v>
      </c>
      <c r="E27" s="6">
        <v>94</v>
      </c>
      <c r="F27" s="6">
        <v>92</v>
      </c>
      <c r="G27" s="6">
        <v>92</v>
      </c>
      <c r="H27" s="6">
        <v>92</v>
      </c>
      <c r="I27" s="21" t="str">
        <f t="shared" si="0"/>
        <v>Xuất sắc</v>
      </c>
      <c r="J27" s="6">
        <v>92</v>
      </c>
      <c r="K27" s="21" t="str">
        <f t="shared" si="0"/>
        <v>Xuất sắc</v>
      </c>
    </row>
    <row r="28" spans="1:11" ht="15.75" x14ac:dyDescent="0.2">
      <c r="A28" s="6">
        <v>16</v>
      </c>
      <c r="B28" s="7">
        <v>19021593</v>
      </c>
      <c r="C28" s="7" t="s">
        <v>52</v>
      </c>
      <c r="D28" s="8">
        <v>37057</v>
      </c>
      <c r="E28" s="6">
        <v>80</v>
      </c>
      <c r="F28" s="6">
        <v>78</v>
      </c>
      <c r="G28" s="6">
        <v>78</v>
      </c>
      <c r="H28" s="6">
        <v>78</v>
      </c>
      <c r="I28" s="21" t="str">
        <f t="shared" si="0"/>
        <v>Khá</v>
      </c>
      <c r="J28" s="6">
        <v>78</v>
      </c>
      <c r="K28" s="21" t="str">
        <f t="shared" si="0"/>
        <v>Khá</v>
      </c>
    </row>
    <row r="29" spans="1:11" ht="15.75" x14ac:dyDescent="0.2">
      <c r="A29" s="6">
        <v>17</v>
      </c>
      <c r="B29" s="7">
        <v>19021594</v>
      </c>
      <c r="C29" s="7" t="s">
        <v>53</v>
      </c>
      <c r="D29" s="8">
        <v>37230</v>
      </c>
      <c r="E29" s="6">
        <v>80</v>
      </c>
      <c r="F29" s="6">
        <v>90</v>
      </c>
      <c r="G29" s="6">
        <v>90</v>
      </c>
      <c r="H29" s="6">
        <v>90</v>
      </c>
      <c r="I29" s="21" t="str">
        <f t="shared" si="0"/>
        <v>Xuất sắc</v>
      </c>
      <c r="J29" s="6">
        <v>90</v>
      </c>
      <c r="K29" s="21" t="str">
        <f t="shared" si="0"/>
        <v>Xuất sắc</v>
      </c>
    </row>
    <row r="30" spans="1:11" ht="15.75" x14ac:dyDescent="0.2">
      <c r="A30" s="6">
        <v>18</v>
      </c>
      <c r="B30" s="7">
        <v>19021595</v>
      </c>
      <c r="C30" s="7" t="s">
        <v>54</v>
      </c>
      <c r="D30" s="8">
        <v>37101</v>
      </c>
      <c r="E30" s="6">
        <v>90</v>
      </c>
      <c r="F30" s="6">
        <v>90</v>
      </c>
      <c r="G30" s="6">
        <v>90</v>
      </c>
      <c r="H30" s="6">
        <v>90</v>
      </c>
      <c r="I30" s="21" t="str">
        <f t="shared" si="0"/>
        <v>Xuất sắc</v>
      </c>
      <c r="J30" s="6">
        <v>90</v>
      </c>
      <c r="K30" s="21" t="str">
        <f t="shared" si="0"/>
        <v>Xuất sắc</v>
      </c>
    </row>
    <row r="31" spans="1:11" ht="15.75" x14ac:dyDescent="0.2">
      <c r="A31" s="6">
        <v>19</v>
      </c>
      <c r="B31" s="7">
        <v>19021596</v>
      </c>
      <c r="C31" s="7" t="s">
        <v>55</v>
      </c>
      <c r="D31" s="8">
        <v>37187</v>
      </c>
      <c r="E31" s="6">
        <v>90</v>
      </c>
      <c r="F31" s="6">
        <v>90</v>
      </c>
      <c r="G31" s="6">
        <v>90</v>
      </c>
      <c r="H31" s="6">
        <v>90</v>
      </c>
      <c r="I31" s="21" t="str">
        <f t="shared" si="0"/>
        <v>Xuất sắc</v>
      </c>
      <c r="J31" s="6">
        <v>90</v>
      </c>
      <c r="K31" s="21" t="str">
        <f t="shared" si="0"/>
        <v>Xuất sắc</v>
      </c>
    </row>
    <row r="32" spans="1:11" ht="15.75" x14ac:dyDescent="0.2">
      <c r="A32" s="6">
        <v>20</v>
      </c>
      <c r="B32" s="7">
        <v>19021597</v>
      </c>
      <c r="C32" s="7" t="s">
        <v>56</v>
      </c>
      <c r="D32" s="8">
        <v>37133</v>
      </c>
      <c r="E32" s="6">
        <v>90</v>
      </c>
      <c r="F32" s="6">
        <v>90</v>
      </c>
      <c r="G32" s="6">
        <v>90</v>
      </c>
      <c r="H32" s="6">
        <v>90</v>
      </c>
      <c r="I32" s="21" t="str">
        <f t="shared" si="0"/>
        <v>Xuất sắc</v>
      </c>
      <c r="J32" s="6">
        <v>90</v>
      </c>
      <c r="K32" s="21" t="str">
        <f t="shared" si="0"/>
        <v>Xuất sắc</v>
      </c>
    </row>
    <row r="33" spans="1:11" ht="15.75" x14ac:dyDescent="0.2">
      <c r="A33" s="6">
        <v>21</v>
      </c>
      <c r="B33" s="7">
        <v>19021598</v>
      </c>
      <c r="C33" s="7" t="s">
        <v>57</v>
      </c>
      <c r="D33" s="8">
        <v>37207</v>
      </c>
      <c r="E33" s="6">
        <v>90</v>
      </c>
      <c r="F33" s="6">
        <v>90</v>
      </c>
      <c r="G33" s="6">
        <v>90</v>
      </c>
      <c r="H33" s="6">
        <v>90</v>
      </c>
      <c r="I33" s="21" t="str">
        <f t="shared" si="0"/>
        <v>Xuất sắc</v>
      </c>
      <c r="J33" s="6">
        <v>90</v>
      </c>
      <c r="K33" s="21" t="str">
        <f t="shared" si="0"/>
        <v>Xuất sắc</v>
      </c>
    </row>
    <row r="34" spans="1:11" ht="15.75" x14ac:dyDescent="0.2">
      <c r="A34" s="6">
        <v>22</v>
      </c>
      <c r="B34" s="7">
        <v>19021599</v>
      </c>
      <c r="C34" s="7" t="s">
        <v>58</v>
      </c>
      <c r="D34" s="8">
        <v>37226</v>
      </c>
      <c r="E34" s="6">
        <v>90</v>
      </c>
      <c r="F34" s="6">
        <v>90</v>
      </c>
      <c r="G34" s="6">
        <v>90</v>
      </c>
      <c r="H34" s="6">
        <v>90</v>
      </c>
      <c r="I34" s="21" t="str">
        <f t="shared" si="0"/>
        <v>Xuất sắc</v>
      </c>
      <c r="J34" s="6">
        <v>90</v>
      </c>
      <c r="K34" s="21" t="str">
        <f t="shared" si="0"/>
        <v>Xuất sắc</v>
      </c>
    </row>
    <row r="35" spans="1:11" ht="15.75" x14ac:dyDescent="0.2">
      <c r="A35" s="6">
        <v>23</v>
      </c>
      <c r="B35" s="7">
        <v>19021600</v>
      </c>
      <c r="C35" s="7" t="s">
        <v>59</v>
      </c>
      <c r="D35" s="8">
        <v>36987</v>
      </c>
      <c r="E35" s="6">
        <v>90</v>
      </c>
      <c r="F35" s="6">
        <v>90</v>
      </c>
      <c r="G35" s="6">
        <v>90</v>
      </c>
      <c r="H35" s="6">
        <v>90</v>
      </c>
      <c r="I35" s="21" t="str">
        <f t="shared" si="0"/>
        <v>Xuất sắc</v>
      </c>
      <c r="J35" s="6">
        <v>90</v>
      </c>
      <c r="K35" s="21" t="str">
        <f t="shared" si="0"/>
        <v>Xuất sắc</v>
      </c>
    </row>
    <row r="36" spans="1:11" ht="15.75" x14ac:dyDescent="0.2">
      <c r="A36" s="6">
        <v>24</v>
      </c>
      <c r="B36" s="7">
        <v>19021601</v>
      </c>
      <c r="C36" s="7" t="s">
        <v>60</v>
      </c>
      <c r="D36" s="8">
        <v>37137</v>
      </c>
      <c r="E36" s="6">
        <v>70</v>
      </c>
      <c r="F36" s="6">
        <v>90</v>
      </c>
      <c r="G36" s="6">
        <v>90</v>
      </c>
      <c r="H36" s="6">
        <v>90</v>
      </c>
      <c r="I36" s="21" t="str">
        <f t="shared" si="0"/>
        <v>Xuất sắc</v>
      </c>
      <c r="J36" s="6">
        <v>90</v>
      </c>
      <c r="K36" s="21" t="str">
        <f t="shared" si="0"/>
        <v>Xuất sắc</v>
      </c>
    </row>
    <row r="37" spans="1:11" ht="15.75" x14ac:dyDescent="0.2">
      <c r="A37" s="6">
        <v>25</v>
      </c>
      <c r="B37" s="7">
        <v>19021602</v>
      </c>
      <c r="C37" s="7" t="s">
        <v>61</v>
      </c>
      <c r="D37" s="8">
        <v>36953</v>
      </c>
      <c r="E37" s="6">
        <v>80</v>
      </c>
      <c r="F37" s="6">
        <v>90</v>
      </c>
      <c r="G37" s="6">
        <v>90</v>
      </c>
      <c r="H37" s="6">
        <v>90</v>
      </c>
      <c r="I37" s="21" t="str">
        <f t="shared" si="0"/>
        <v>Xuất sắc</v>
      </c>
      <c r="J37" s="6">
        <v>90</v>
      </c>
      <c r="K37" s="21" t="str">
        <f t="shared" si="0"/>
        <v>Xuất sắc</v>
      </c>
    </row>
    <row r="38" spans="1:11" ht="15.75" x14ac:dyDescent="0.2">
      <c r="A38" s="6">
        <v>26</v>
      </c>
      <c r="B38" s="7">
        <v>19021603</v>
      </c>
      <c r="C38" s="7" t="s">
        <v>62</v>
      </c>
      <c r="D38" s="8">
        <v>37018</v>
      </c>
      <c r="E38" s="6">
        <v>80</v>
      </c>
      <c r="F38" s="6">
        <v>90</v>
      </c>
      <c r="G38" s="6">
        <v>90</v>
      </c>
      <c r="H38" s="6">
        <v>90</v>
      </c>
      <c r="I38" s="21" t="str">
        <f t="shared" si="0"/>
        <v>Xuất sắc</v>
      </c>
      <c r="J38" s="6">
        <v>90</v>
      </c>
      <c r="K38" s="21" t="str">
        <f t="shared" si="0"/>
        <v>Xuất sắc</v>
      </c>
    </row>
    <row r="39" spans="1:11" ht="15.75" x14ac:dyDescent="0.2">
      <c r="A39" s="6">
        <v>27</v>
      </c>
      <c r="B39" s="7">
        <v>19021604</v>
      </c>
      <c r="C39" s="7" t="s">
        <v>63</v>
      </c>
      <c r="D39" s="8">
        <v>37045</v>
      </c>
      <c r="E39" s="6">
        <v>90</v>
      </c>
      <c r="F39" s="6">
        <v>90</v>
      </c>
      <c r="G39" s="6">
        <v>90</v>
      </c>
      <c r="H39" s="6">
        <v>90</v>
      </c>
      <c r="I39" s="21" t="str">
        <f t="shared" si="0"/>
        <v>Xuất sắc</v>
      </c>
      <c r="J39" s="6">
        <v>90</v>
      </c>
      <c r="K39" s="21" t="str">
        <f t="shared" si="0"/>
        <v>Xuất sắc</v>
      </c>
    </row>
    <row r="40" spans="1:11" ht="15.75" x14ac:dyDescent="0.2">
      <c r="A40" s="6">
        <v>28</v>
      </c>
      <c r="B40" s="7">
        <v>19021605</v>
      </c>
      <c r="C40" s="7" t="s">
        <v>64</v>
      </c>
      <c r="D40" s="8">
        <v>37032</v>
      </c>
      <c r="E40" s="6">
        <v>90</v>
      </c>
      <c r="F40" s="6">
        <v>90</v>
      </c>
      <c r="G40" s="6">
        <v>90</v>
      </c>
      <c r="H40" s="6">
        <v>90</v>
      </c>
      <c r="I40" s="21" t="str">
        <f t="shared" si="0"/>
        <v>Xuất sắc</v>
      </c>
      <c r="J40" s="6">
        <v>90</v>
      </c>
      <c r="K40" s="21" t="str">
        <f t="shared" si="0"/>
        <v>Xuất sắc</v>
      </c>
    </row>
    <row r="41" spans="1:11" ht="15.75" x14ac:dyDescent="0.2">
      <c r="A41" s="6">
        <v>29</v>
      </c>
      <c r="B41" s="7">
        <v>19021606</v>
      </c>
      <c r="C41" s="7" t="s">
        <v>65</v>
      </c>
      <c r="D41" s="8">
        <v>37165</v>
      </c>
      <c r="E41" s="6">
        <v>90</v>
      </c>
      <c r="F41" s="6">
        <v>90</v>
      </c>
      <c r="G41" s="6">
        <v>90</v>
      </c>
      <c r="H41" s="6">
        <v>90</v>
      </c>
      <c r="I41" s="21" t="str">
        <f t="shared" si="0"/>
        <v>Xuất sắc</v>
      </c>
      <c r="J41" s="6">
        <v>90</v>
      </c>
      <c r="K41" s="21" t="str">
        <f t="shared" si="0"/>
        <v>Xuất sắc</v>
      </c>
    </row>
    <row r="42" spans="1:11" ht="15.75" x14ac:dyDescent="0.2">
      <c r="A42" s="6">
        <v>30</v>
      </c>
      <c r="B42" s="7">
        <v>19021607</v>
      </c>
      <c r="C42" s="7" t="s">
        <v>66</v>
      </c>
      <c r="D42" s="8">
        <v>36907</v>
      </c>
      <c r="E42" s="6">
        <v>90</v>
      </c>
      <c r="F42" s="6">
        <v>90</v>
      </c>
      <c r="G42" s="6">
        <v>90</v>
      </c>
      <c r="H42" s="6">
        <v>90</v>
      </c>
      <c r="I42" s="21" t="str">
        <f t="shared" si="0"/>
        <v>Xuất sắc</v>
      </c>
      <c r="J42" s="6">
        <v>90</v>
      </c>
      <c r="K42" s="21" t="str">
        <f t="shared" si="0"/>
        <v>Xuất sắc</v>
      </c>
    </row>
    <row r="43" spans="1:11" ht="15.75" x14ac:dyDescent="0.2">
      <c r="A43" s="6">
        <v>31</v>
      </c>
      <c r="B43" s="7">
        <v>19021608</v>
      </c>
      <c r="C43" s="7" t="s">
        <v>67</v>
      </c>
      <c r="D43" s="8">
        <v>37043</v>
      </c>
      <c r="E43" s="6">
        <v>90</v>
      </c>
      <c r="F43" s="6">
        <v>90</v>
      </c>
      <c r="G43" s="6">
        <v>90</v>
      </c>
      <c r="H43" s="6">
        <v>90</v>
      </c>
      <c r="I43" s="21" t="str">
        <f t="shared" si="0"/>
        <v>Xuất sắc</v>
      </c>
      <c r="J43" s="6">
        <v>90</v>
      </c>
      <c r="K43" s="21" t="str">
        <f t="shared" si="0"/>
        <v>Xuất sắc</v>
      </c>
    </row>
    <row r="44" spans="1:11" ht="15.75" x14ac:dyDescent="0.2">
      <c r="A44" s="6">
        <v>32</v>
      </c>
      <c r="B44" s="7">
        <v>19021609</v>
      </c>
      <c r="C44" s="7" t="s">
        <v>68</v>
      </c>
      <c r="D44" s="8">
        <v>36987</v>
      </c>
      <c r="E44" s="6">
        <v>90</v>
      </c>
      <c r="F44" s="6">
        <v>90</v>
      </c>
      <c r="G44" s="6">
        <v>90</v>
      </c>
      <c r="H44" s="6">
        <v>90</v>
      </c>
      <c r="I44" s="21" t="str">
        <f t="shared" si="0"/>
        <v>Xuất sắc</v>
      </c>
      <c r="J44" s="6">
        <v>90</v>
      </c>
      <c r="K44" s="21" t="str">
        <f t="shared" si="0"/>
        <v>Xuất sắc</v>
      </c>
    </row>
    <row r="45" spans="1:11" ht="15.75" x14ac:dyDescent="0.2">
      <c r="A45" s="6">
        <v>33</v>
      </c>
      <c r="B45" s="7">
        <v>19021610</v>
      </c>
      <c r="C45" s="7" t="s">
        <v>69</v>
      </c>
      <c r="D45" s="8">
        <v>37250</v>
      </c>
      <c r="E45" s="6">
        <v>77</v>
      </c>
      <c r="F45" s="6">
        <v>90</v>
      </c>
      <c r="G45" s="6">
        <v>90</v>
      </c>
      <c r="H45" s="6">
        <v>90</v>
      </c>
      <c r="I45" s="21" t="str">
        <f t="shared" si="0"/>
        <v>Xuất sắc</v>
      </c>
      <c r="J45" s="6">
        <v>90</v>
      </c>
      <c r="K45" s="21" t="str">
        <f t="shared" si="0"/>
        <v>Xuất sắc</v>
      </c>
    </row>
    <row r="46" spans="1:11" ht="15.75" x14ac:dyDescent="0.2">
      <c r="A46" s="6">
        <v>34</v>
      </c>
      <c r="B46" s="7">
        <v>19021611</v>
      </c>
      <c r="C46" s="7" t="s">
        <v>70</v>
      </c>
      <c r="D46" s="8">
        <v>36930</v>
      </c>
      <c r="E46" s="6">
        <v>80</v>
      </c>
      <c r="F46" s="6">
        <v>90</v>
      </c>
      <c r="G46" s="6">
        <v>90</v>
      </c>
      <c r="H46" s="6">
        <v>90</v>
      </c>
      <c r="I46" s="21" t="str">
        <f t="shared" si="0"/>
        <v>Xuất sắc</v>
      </c>
      <c r="J46" s="6">
        <v>90</v>
      </c>
      <c r="K46" s="21" t="str">
        <f t="shared" si="0"/>
        <v>Xuất sắc</v>
      </c>
    </row>
    <row r="47" spans="1:11" ht="15.75" x14ac:dyDescent="0.2">
      <c r="A47" s="6">
        <v>35</v>
      </c>
      <c r="B47" s="7">
        <v>19021612</v>
      </c>
      <c r="C47" s="7" t="s">
        <v>71</v>
      </c>
      <c r="D47" s="8">
        <v>36919</v>
      </c>
      <c r="E47" s="6">
        <v>90</v>
      </c>
      <c r="F47" s="6">
        <v>90</v>
      </c>
      <c r="G47" s="6">
        <v>90</v>
      </c>
      <c r="H47" s="6">
        <v>90</v>
      </c>
      <c r="I47" s="21" t="str">
        <f t="shared" si="0"/>
        <v>Xuất sắc</v>
      </c>
      <c r="J47" s="6">
        <v>90</v>
      </c>
      <c r="K47" s="21" t="str">
        <f t="shared" si="0"/>
        <v>Xuất sắc</v>
      </c>
    </row>
    <row r="48" spans="1:11" ht="15.75" x14ac:dyDescent="0.2">
      <c r="A48" s="6">
        <v>36</v>
      </c>
      <c r="B48" s="7">
        <v>19021613</v>
      </c>
      <c r="C48" s="7" t="s">
        <v>72</v>
      </c>
      <c r="D48" s="8">
        <v>37098</v>
      </c>
      <c r="E48" s="6">
        <v>90</v>
      </c>
      <c r="F48" s="6">
        <v>90</v>
      </c>
      <c r="G48" s="6">
        <v>90</v>
      </c>
      <c r="H48" s="6">
        <v>90</v>
      </c>
      <c r="I48" s="21" t="str">
        <f t="shared" si="0"/>
        <v>Xuất sắc</v>
      </c>
      <c r="J48" s="6">
        <v>90</v>
      </c>
      <c r="K48" s="21" t="str">
        <f t="shared" si="0"/>
        <v>Xuất sắc</v>
      </c>
    </row>
    <row r="49" spans="1:11" ht="15.75" x14ac:dyDescent="0.2">
      <c r="A49" s="6">
        <v>37</v>
      </c>
      <c r="B49" s="7">
        <v>19021614</v>
      </c>
      <c r="C49" s="7" t="s">
        <v>73</v>
      </c>
      <c r="D49" s="8">
        <v>37134</v>
      </c>
      <c r="E49" s="6">
        <v>92</v>
      </c>
      <c r="F49" s="6">
        <v>90</v>
      </c>
      <c r="G49" s="6">
        <v>90</v>
      </c>
      <c r="H49" s="6">
        <v>90</v>
      </c>
      <c r="I49" s="21" t="str">
        <f t="shared" si="0"/>
        <v>Xuất sắc</v>
      </c>
      <c r="J49" s="6">
        <v>90</v>
      </c>
      <c r="K49" s="21" t="str">
        <f t="shared" si="0"/>
        <v>Xuất sắc</v>
      </c>
    </row>
    <row r="50" spans="1:11" ht="15.75" x14ac:dyDescent="0.2">
      <c r="A50" s="6">
        <v>38</v>
      </c>
      <c r="B50" s="7">
        <v>19021615</v>
      </c>
      <c r="C50" s="7" t="s">
        <v>74</v>
      </c>
      <c r="D50" s="8">
        <v>37234</v>
      </c>
      <c r="E50" s="6">
        <v>80</v>
      </c>
      <c r="F50" s="6">
        <v>90</v>
      </c>
      <c r="G50" s="6">
        <v>90</v>
      </c>
      <c r="H50" s="6">
        <v>90</v>
      </c>
      <c r="I50" s="21" t="str">
        <f t="shared" si="0"/>
        <v>Xuất sắc</v>
      </c>
      <c r="J50" s="6">
        <v>90</v>
      </c>
      <c r="K50" s="21" t="str">
        <f t="shared" si="0"/>
        <v>Xuất sắc</v>
      </c>
    </row>
    <row r="51" spans="1:11" ht="15.75" x14ac:dyDescent="0.2">
      <c r="A51" s="6">
        <v>39</v>
      </c>
      <c r="B51" s="7">
        <v>19021616</v>
      </c>
      <c r="C51" s="7" t="s">
        <v>75</v>
      </c>
      <c r="D51" s="8">
        <v>37017</v>
      </c>
      <c r="E51" s="6">
        <v>90</v>
      </c>
      <c r="F51" s="6">
        <v>90</v>
      </c>
      <c r="G51" s="6">
        <v>90</v>
      </c>
      <c r="H51" s="6">
        <v>90</v>
      </c>
      <c r="I51" s="21" t="str">
        <f t="shared" si="0"/>
        <v>Xuất sắc</v>
      </c>
      <c r="J51" s="6">
        <v>90</v>
      </c>
      <c r="K51" s="21" t="str">
        <f t="shared" si="0"/>
        <v>Xuất sắc</v>
      </c>
    </row>
    <row r="52" spans="1:11" ht="15.75" x14ac:dyDescent="0.2">
      <c r="A52" s="6">
        <v>40</v>
      </c>
      <c r="B52" s="7">
        <v>19021617</v>
      </c>
      <c r="C52" s="7" t="s">
        <v>76</v>
      </c>
      <c r="D52" s="8">
        <v>37194</v>
      </c>
      <c r="E52" s="6">
        <v>90</v>
      </c>
      <c r="F52" s="6">
        <v>90</v>
      </c>
      <c r="G52" s="6">
        <v>90</v>
      </c>
      <c r="H52" s="6">
        <v>90</v>
      </c>
      <c r="I52" s="21" t="str">
        <f t="shared" si="0"/>
        <v>Xuất sắc</v>
      </c>
      <c r="J52" s="6">
        <v>90</v>
      </c>
      <c r="K52" s="21" t="str">
        <f t="shared" si="0"/>
        <v>Xuất sắc</v>
      </c>
    </row>
    <row r="53" spans="1:11" ht="15.75" x14ac:dyDescent="0.2">
      <c r="A53" s="6">
        <v>41</v>
      </c>
      <c r="B53" s="7">
        <v>19021618</v>
      </c>
      <c r="C53" s="7" t="s">
        <v>77</v>
      </c>
      <c r="D53" s="8">
        <v>37234</v>
      </c>
      <c r="E53" s="6">
        <v>90</v>
      </c>
      <c r="F53" s="6">
        <v>90</v>
      </c>
      <c r="G53" s="6">
        <v>90</v>
      </c>
      <c r="H53" s="6">
        <v>90</v>
      </c>
      <c r="I53" s="21" t="str">
        <f t="shared" si="0"/>
        <v>Xuất sắc</v>
      </c>
      <c r="J53" s="6">
        <v>90</v>
      </c>
      <c r="K53" s="21" t="str">
        <f t="shared" si="0"/>
        <v>Xuất sắc</v>
      </c>
    </row>
    <row r="54" spans="1:11" ht="16.5" customHeight="1" x14ac:dyDescent="0.2">
      <c r="A54" s="6">
        <v>42</v>
      </c>
      <c r="B54" s="7">
        <v>19021619</v>
      </c>
      <c r="C54" s="7" t="s">
        <v>78</v>
      </c>
      <c r="D54" s="8">
        <v>37184</v>
      </c>
      <c r="E54" s="6">
        <v>90</v>
      </c>
      <c r="F54" s="6">
        <v>90</v>
      </c>
      <c r="G54" s="6">
        <v>90</v>
      </c>
      <c r="H54" s="6">
        <v>90</v>
      </c>
      <c r="I54" s="21" t="str">
        <f t="shared" si="0"/>
        <v>Xuất sắc</v>
      </c>
      <c r="J54" s="6">
        <v>90</v>
      </c>
      <c r="K54" s="21" t="str">
        <f t="shared" si="0"/>
        <v>Xuất sắc</v>
      </c>
    </row>
    <row r="55" spans="1:11" ht="15.75" x14ac:dyDescent="0.2">
      <c r="A55" s="6">
        <v>43</v>
      </c>
      <c r="B55" s="7">
        <v>19021621</v>
      </c>
      <c r="C55" s="7" t="s">
        <v>79</v>
      </c>
      <c r="D55" s="8">
        <v>37025</v>
      </c>
      <c r="E55" s="6">
        <v>90</v>
      </c>
      <c r="F55" s="6">
        <v>90</v>
      </c>
      <c r="G55" s="6">
        <v>90</v>
      </c>
      <c r="H55" s="6">
        <v>90</v>
      </c>
      <c r="I55" s="21" t="str">
        <f t="shared" si="0"/>
        <v>Xuất sắc</v>
      </c>
      <c r="J55" s="6">
        <v>90</v>
      </c>
      <c r="K55" s="21" t="str">
        <f t="shared" si="0"/>
        <v>Xuất sắc</v>
      </c>
    </row>
    <row r="56" spans="1:11" ht="15.75" x14ac:dyDescent="0.2">
      <c r="A56" s="6">
        <v>44</v>
      </c>
      <c r="B56" s="7">
        <v>19021622</v>
      </c>
      <c r="C56" s="7" t="s">
        <v>80</v>
      </c>
      <c r="D56" s="8">
        <v>37252</v>
      </c>
      <c r="E56" s="6">
        <v>90</v>
      </c>
      <c r="F56" s="6">
        <v>90</v>
      </c>
      <c r="G56" s="6">
        <v>90</v>
      </c>
      <c r="H56" s="6">
        <v>90</v>
      </c>
      <c r="I56" s="21" t="str">
        <f t="shared" si="0"/>
        <v>Xuất sắc</v>
      </c>
      <c r="J56" s="6">
        <v>90</v>
      </c>
      <c r="K56" s="21" t="str">
        <f t="shared" si="0"/>
        <v>Xuất sắc</v>
      </c>
    </row>
    <row r="57" spans="1:11" ht="15.75" x14ac:dyDescent="0.2">
      <c r="A57" s="6">
        <v>45</v>
      </c>
      <c r="B57" s="7">
        <v>19021623</v>
      </c>
      <c r="C57" s="7" t="s">
        <v>81</v>
      </c>
      <c r="D57" s="8">
        <v>37158</v>
      </c>
      <c r="E57" s="6">
        <v>90</v>
      </c>
      <c r="F57" s="6">
        <v>90</v>
      </c>
      <c r="G57" s="6">
        <v>90</v>
      </c>
      <c r="H57" s="6">
        <v>90</v>
      </c>
      <c r="I57" s="21" t="str">
        <f t="shared" si="0"/>
        <v>Xuất sắc</v>
      </c>
      <c r="J57" s="6">
        <v>90</v>
      </c>
      <c r="K57" s="21" t="str">
        <f t="shared" si="0"/>
        <v>Xuất sắc</v>
      </c>
    </row>
    <row r="58" spans="1:11" ht="15.75" x14ac:dyDescent="0.2">
      <c r="A58" s="6">
        <v>46</v>
      </c>
      <c r="B58" s="7">
        <v>19021624</v>
      </c>
      <c r="C58" s="7" t="s">
        <v>82</v>
      </c>
      <c r="D58" s="8">
        <v>37250</v>
      </c>
      <c r="E58" s="6">
        <v>80</v>
      </c>
      <c r="F58" s="6">
        <v>90</v>
      </c>
      <c r="G58" s="6">
        <v>90</v>
      </c>
      <c r="H58" s="6">
        <v>90</v>
      </c>
      <c r="I58" s="21" t="str">
        <f t="shared" si="0"/>
        <v>Xuất sắc</v>
      </c>
      <c r="J58" s="6">
        <v>90</v>
      </c>
      <c r="K58" s="21" t="str">
        <f t="shared" si="0"/>
        <v>Xuất sắc</v>
      </c>
    </row>
    <row r="59" spans="1:11" ht="15.75" x14ac:dyDescent="0.2">
      <c r="A59" s="6">
        <v>47</v>
      </c>
      <c r="B59" s="7">
        <v>19021625</v>
      </c>
      <c r="C59" s="7" t="s">
        <v>83</v>
      </c>
      <c r="D59" s="8">
        <v>36951</v>
      </c>
      <c r="E59" s="6">
        <v>90</v>
      </c>
      <c r="F59" s="6">
        <v>90</v>
      </c>
      <c r="G59" s="6">
        <v>90</v>
      </c>
      <c r="H59" s="6">
        <v>90</v>
      </c>
      <c r="I59" s="21" t="str">
        <f t="shared" si="0"/>
        <v>Xuất sắc</v>
      </c>
      <c r="J59" s="6">
        <v>90</v>
      </c>
      <c r="K59" s="21" t="str">
        <f t="shared" si="0"/>
        <v>Xuất sắc</v>
      </c>
    </row>
    <row r="60" spans="1:11" ht="15.75" x14ac:dyDescent="0.2">
      <c r="A60" s="6">
        <v>48</v>
      </c>
      <c r="B60" s="7">
        <v>19021626</v>
      </c>
      <c r="C60" s="7" t="s">
        <v>84</v>
      </c>
      <c r="D60" s="8">
        <v>36937</v>
      </c>
      <c r="E60" s="6">
        <v>90</v>
      </c>
      <c r="F60" s="6">
        <v>90</v>
      </c>
      <c r="G60" s="6">
        <v>90</v>
      </c>
      <c r="H60" s="6">
        <v>90</v>
      </c>
      <c r="I60" s="21" t="str">
        <f t="shared" si="0"/>
        <v>Xuất sắc</v>
      </c>
      <c r="J60" s="6">
        <v>90</v>
      </c>
      <c r="K60" s="21" t="str">
        <f t="shared" si="0"/>
        <v>Xuất sắc</v>
      </c>
    </row>
    <row r="61" spans="1:11" ht="15.75" x14ac:dyDescent="0.2">
      <c r="A61" s="6">
        <v>49</v>
      </c>
      <c r="B61" s="7">
        <v>19021627</v>
      </c>
      <c r="C61" s="7" t="s">
        <v>85</v>
      </c>
      <c r="D61" s="8">
        <v>36934</v>
      </c>
      <c r="E61" s="6">
        <v>90</v>
      </c>
      <c r="F61" s="6">
        <v>90</v>
      </c>
      <c r="G61" s="6">
        <v>90</v>
      </c>
      <c r="H61" s="6">
        <v>90</v>
      </c>
      <c r="I61" s="21" t="str">
        <f t="shared" si="0"/>
        <v>Xuất sắc</v>
      </c>
      <c r="J61" s="6">
        <v>90</v>
      </c>
      <c r="K61" s="21" t="str">
        <f t="shared" si="0"/>
        <v>Xuất sắc</v>
      </c>
    </row>
    <row r="62" spans="1:11" ht="15.75" x14ac:dyDescent="0.2">
      <c r="A62" s="6">
        <v>50</v>
      </c>
      <c r="B62" s="7">
        <v>19021628</v>
      </c>
      <c r="C62" s="7" t="s">
        <v>86</v>
      </c>
      <c r="D62" s="8">
        <v>37151</v>
      </c>
      <c r="E62" s="6">
        <v>90</v>
      </c>
      <c r="F62" s="6">
        <v>90</v>
      </c>
      <c r="G62" s="6">
        <v>90</v>
      </c>
      <c r="H62" s="6">
        <v>90</v>
      </c>
      <c r="I62" s="21" t="str">
        <f t="shared" si="0"/>
        <v>Xuất sắc</v>
      </c>
      <c r="J62" s="6">
        <v>90</v>
      </c>
      <c r="K62" s="21" t="str">
        <f t="shared" si="0"/>
        <v>Xuất sắc</v>
      </c>
    </row>
    <row r="63" spans="1:11" ht="15.75" x14ac:dyDescent="0.2">
      <c r="A63" s="6">
        <v>51</v>
      </c>
      <c r="B63" s="7">
        <v>19021629</v>
      </c>
      <c r="C63" s="7" t="s">
        <v>87</v>
      </c>
      <c r="D63" s="8">
        <v>36924</v>
      </c>
      <c r="E63" s="6">
        <v>70</v>
      </c>
      <c r="F63" s="6">
        <v>77</v>
      </c>
      <c r="G63" s="6">
        <v>77</v>
      </c>
      <c r="H63" s="6">
        <v>77</v>
      </c>
      <c r="I63" s="21" t="str">
        <f t="shared" si="0"/>
        <v>Khá</v>
      </c>
      <c r="J63" s="6">
        <v>77</v>
      </c>
      <c r="K63" s="21" t="str">
        <f t="shared" si="0"/>
        <v>Khá</v>
      </c>
    </row>
    <row r="64" spans="1:11" ht="15.75" x14ac:dyDescent="0.2">
      <c r="A64" s="6">
        <v>52</v>
      </c>
      <c r="B64" s="7">
        <v>19021630</v>
      </c>
      <c r="C64" s="7" t="s">
        <v>88</v>
      </c>
      <c r="D64" s="8">
        <v>36976</v>
      </c>
      <c r="E64" s="6">
        <v>90</v>
      </c>
      <c r="F64" s="6">
        <v>90</v>
      </c>
      <c r="G64" s="6">
        <v>90</v>
      </c>
      <c r="H64" s="6">
        <v>90</v>
      </c>
      <c r="I64" s="21" t="str">
        <f t="shared" si="0"/>
        <v>Xuất sắc</v>
      </c>
      <c r="J64" s="6">
        <v>90</v>
      </c>
      <c r="K64" s="21" t="str">
        <f t="shared" si="0"/>
        <v>Xuất sắc</v>
      </c>
    </row>
    <row r="65" spans="1:11" ht="15.75" x14ac:dyDescent="0.2">
      <c r="A65" s="6">
        <v>53</v>
      </c>
      <c r="B65" s="7">
        <v>19021631</v>
      </c>
      <c r="C65" s="7" t="s">
        <v>89</v>
      </c>
      <c r="D65" s="8">
        <v>37240</v>
      </c>
      <c r="E65" s="6">
        <v>90</v>
      </c>
      <c r="F65" s="6">
        <v>90</v>
      </c>
      <c r="G65" s="6">
        <v>90</v>
      </c>
      <c r="H65" s="6">
        <v>90</v>
      </c>
      <c r="I65" s="21" t="str">
        <f t="shared" si="0"/>
        <v>Xuất sắc</v>
      </c>
      <c r="J65" s="6">
        <v>90</v>
      </c>
      <c r="K65" s="21" t="str">
        <f t="shared" si="0"/>
        <v>Xuất sắc</v>
      </c>
    </row>
    <row r="66" spans="1:11" ht="15.75" x14ac:dyDescent="0.2">
      <c r="A66" s="6">
        <v>54</v>
      </c>
      <c r="B66" s="7">
        <v>19021632</v>
      </c>
      <c r="C66" s="7" t="s">
        <v>90</v>
      </c>
      <c r="D66" s="8">
        <v>36581</v>
      </c>
      <c r="E66" s="6">
        <v>90</v>
      </c>
      <c r="F66" s="6">
        <v>90</v>
      </c>
      <c r="G66" s="6">
        <v>90</v>
      </c>
      <c r="H66" s="6">
        <v>90</v>
      </c>
      <c r="I66" s="21" t="str">
        <f t="shared" si="0"/>
        <v>Xuất sắc</v>
      </c>
      <c r="J66" s="6">
        <v>90</v>
      </c>
      <c r="K66" s="21" t="str">
        <f t="shared" si="0"/>
        <v>Xuất sắc</v>
      </c>
    </row>
    <row r="67" spans="1:11" ht="15.75" x14ac:dyDescent="0.2">
      <c r="A67" s="6">
        <v>55</v>
      </c>
      <c r="B67" s="7">
        <v>19021633</v>
      </c>
      <c r="C67" s="7" t="s">
        <v>91</v>
      </c>
      <c r="D67" s="8">
        <v>37219</v>
      </c>
      <c r="E67" s="6">
        <v>90</v>
      </c>
      <c r="F67" s="6">
        <v>90</v>
      </c>
      <c r="G67" s="6">
        <v>90</v>
      </c>
      <c r="H67" s="6">
        <v>90</v>
      </c>
      <c r="I67" s="21" t="str">
        <f t="shared" si="0"/>
        <v>Xuất sắc</v>
      </c>
      <c r="J67" s="6">
        <v>90</v>
      </c>
      <c r="K67" s="21" t="str">
        <f t="shared" si="0"/>
        <v>Xuất sắc</v>
      </c>
    </row>
    <row r="68" spans="1:11" ht="15.75" x14ac:dyDescent="0.2">
      <c r="A68" s="6">
        <v>56</v>
      </c>
      <c r="B68" s="7">
        <v>19021634</v>
      </c>
      <c r="C68" s="7" t="s">
        <v>92</v>
      </c>
      <c r="D68" s="8">
        <v>37065</v>
      </c>
      <c r="E68" s="20"/>
      <c r="F68" s="20"/>
      <c r="G68" s="20"/>
      <c r="H68" s="6">
        <v>0</v>
      </c>
      <c r="I68" s="21" t="str">
        <f t="shared" si="0"/>
        <v>Kém</v>
      </c>
      <c r="J68" s="6">
        <v>0</v>
      </c>
      <c r="K68" s="21" t="str">
        <f t="shared" si="0"/>
        <v>Kém</v>
      </c>
    </row>
    <row r="69" spans="1:11" ht="15.75" x14ac:dyDescent="0.2">
      <c r="A69" s="6">
        <v>57</v>
      </c>
      <c r="B69" s="7">
        <v>19021635</v>
      </c>
      <c r="C69" s="7" t="s">
        <v>93</v>
      </c>
      <c r="D69" s="8">
        <v>37160</v>
      </c>
      <c r="E69" s="6">
        <v>90</v>
      </c>
      <c r="F69" s="6">
        <v>90</v>
      </c>
      <c r="G69" s="6">
        <v>90</v>
      </c>
      <c r="H69" s="6">
        <v>90</v>
      </c>
      <c r="I69" s="21" t="str">
        <f t="shared" si="0"/>
        <v>Xuất sắc</v>
      </c>
      <c r="J69" s="6">
        <v>90</v>
      </c>
      <c r="K69" s="21" t="str">
        <f t="shared" si="0"/>
        <v>Xuất sắc</v>
      </c>
    </row>
    <row r="70" spans="1:11" ht="15.75" x14ac:dyDescent="0.2">
      <c r="A70" s="6">
        <v>58</v>
      </c>
      <c r="B70" s="7">
        <v>19021636</v>
      </c>
      <c r="C70" s="7" t="s">
        <v>94</v>
      </c>
      <c r="D70" s="8">
        <v>37233</v>
      </c>
      <c r="E70" s="6">
        <v>90</v>
      </c>
      <c r="F70" s="6">
        <v>90</v>
      </c>
      <c r="G70" s="6">
        <v>90</v>
      </c>
      <c r="H70" s="6">
        <v>90</v>
      </c>
      <c r="I70" s="21" t="str">
        <f t="shared" si="0"/>
        <v>Xuất sắc</v>
      </c>
      <c r="J70" s="6">
        <v>90</v>
      </c>
      <c r="K70" s="21" t="str">
        <f t="shared" si="0"/>
        <v>Xuất sắc</v>
      </c>
    </row>
    <row r="71" spans="1:11" ht="15.75" x14ac:dyDescent="0.2">
      <c r="A71" s="6">
        <v>59</v>
      </c>
      <c r="B71" s="7">
        <v>19021637</v>
      </c>
      <c r="C71" s="7" t="s">
        <v>95</v>
      </c>
      <c r="D71" s="8">
        <v>36910</v>
      </c>
      <c r="E71" s="6">
        <v>90</v>
      </c>
      <c r="F71" s="6">
        <v>90</v>
      </c>
      <c r="G71" s="6">
        <v>90</v>
      </c>
      <c r="H71" s="6">
        <v>90</v>
      </c>
      <c r="I71" s="21" t="str">
        <f t="shared" si="0"/>
        <v>Xuất sắc</v>
      </c>
      <c r="J71" s="6">
        <v>90</v>
      </c>
      <c r="K71" s="21" t="str">
        <f t="shared" si="0"/>
        <v>Xuất sắc</v>
      </c>
    </row>
    <row r="73" spans="1:11" ht="16.5" x14ac:dyDescent="0.2">
      <c r="A73" s="22" t="s">
        <v>19</v>
      </c>
      <c r="B73" s="22"/>
      <c r="C73" s="22"/>
    </row>
  </sheetData>
  <mergeCells count="16">
    <mergeCell ref="A1:C1"/>
    <mergeCell ref="A2:C2"/>
    <mergeCell ref="G1:K1"/>
    <mergeCell ref="G2:K2"/>
    <mergeCell ref="A10:A12"/>
    <mergeCell ref="B10:B12"/>
    <mergeCell ref="C10:C12"/>
    <mergeCell ref="D10:D12"/>
    <mergeCell ref="H10:I10"/>
    <mergeCell ref="H11:I11"/>
    <mergeCell ref="A73:C73"/>
    <mergeCell ref="J10:K10"/>
    <mergeCell ref="J11:K11"/>
    <mergeCell ref="A5:K5"/>
    <mergeCell ref="A6:K6"/>
    <mergeCell ref="A7:K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BF594C-5186-43B5-95C5-0D46745DEBB5}">
  <dimension ref="A1:K93"/>
  <sheetViews>
    <sheetView topLeftCell="A70" workbookViewId="0">
      <selection activeCell="I78" sqref="I78"/>
    </sheetView>
  </sheetViews>
  <sheetFormatPr defaultColWidth="11" defaultRowHeight="14.25" x14ac:dyDescent="0.2"/>
  <cols>
    <col min="1" max="1" width="4.75" bestFit="1" customWidth="1"/>
    <col min="2" max="2" width="8.875" bestFit="1" customWidth="1"/>
    <col min="3" max="3" width="18.625" bestFit="1" customWidth="1"/>
    <col min="4" max="4" width="9.875" bestFit="1" customWidth="1"/>
    <col min="5" max="5" width="6.875" bestFit="1" customWidth="1"/>
    <col min="6" max="8" width="5.375" bestFit="1" customWidth="1"/>
    <col min="9" max="9" width="8.875" bestFit="1" customWidth="1"/>
    <col min="10" max="10" width="5.375" bestFit="1" customWidth="1"/>
    <col min="11" max="11" width="8.875" bestFit="1" customWidth="1"/>
  </cols>
  <sheetData>
    <row r="1" spans="1:11" ht="16.5" x14ac:dyDescent="0.2">
      <c r="A1" s="28" t="s">
        <v>0</v>
      </c>
      <c r="B1" s="28"/>
      <c r="C1" s="28"/>
      <c r="G1" s="30" t="s">
        <v>2</v>
      </c>
      <c r="H1" s="30"/>
      <c r="I1" s="30"/>
      <c r="J1" s="30"/>
      <c r="K1" s="30"/>
    </row>
    <row r="2" spans="1:11" ht="16.5" x14ac:dyDescent="0.2">
      <c r="A2" s="29" t="s">
        <v>1</v>
      </c>
      <c r="B2" s="29"/>
      <c r="C2" s="29"/>
      <c r="G2" s="30" t="s">
        <v>3</v>
      </c>
      <c r="H2" s="30"/>
      <c r="I2" s="30"/>
      <c r="J2" s="30"/>
      <c r="K2" s="30"/>
    </row>
    <row r="3" spans="1:11" ht="16.5" x14ac:dyDescent="0.2">
      <c r="A3" s="1"/>
    </row>
    <row r="5" spans="1:11" s="9" customFormat="1" ht="19.5" x14ac:dyDescent="0.25">
      <c r="A5" s="27" t="s">
        <v>4</v>
      </c>
      <c r="B5" s="27"/>
      <c r="C5" s="27"/>
      <c r="D5" s="27"/>
      <c r="E5" s="27"/>
      <c r="F5" s="27"/>
      <c r="G5" s="27"/>
      <c r="H5" s="27"/>
      <c r="I5" s="27"/>
      <c r="J5" s="27"/>
      <c r="K5" s="27"/>
    </row>
    <row r="6" spans="1:11" s="9" customFormat="1" ht="19.5" x14ac:dyDescent="0.25">
      <c r="A6" s="27" t="s">
        <v>35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11" s="9" customFormat="1" ht="19.5" x14ac:dyDescent="0.25">
      <c r="A7" s="27" t="s">
        <v>18</v>
      </c>
      <c r="B7" s="27"/>
      <c r="C7" s="27"/>
      <c r="D7" s="27"/>
      <c r="E7" s="27"/>
      <c r="F7" s="27"/>
      <c r="G7" s="27"/>
      <c r="H7" s="27"/>
      <c r="I7" s="27"/>
      <c r="J7" s="27"/>
      <c r="K7" s="27"/>
    </row>
    <row r="10" spans="1:11" ht="15.75" customHeight="1" x14ac:dyDescent="0.2">
      <c r="A10" s="31" t="s">
        <v>5</v>
      </c>
      <c r="B10" s="34" t="s">
        <v>6</v>
      </c>
      <c r="C10" s="34" t="s">
        <v>7</v>
      </c>
      <c r="D10" s="34" t="s">
        <v>8</v>
      </c>
      <c r="E10" s="2" t="s">
        <v>9</v>
      </c>
      <c r="F10" s="2" t="s">
        <v>9</v>
      </c>
      <c r="G10" s="2" t="s">
        <v>9</v>
      </c>
      <c r="H10" s="23" t="s">
        <v>13</v>
      </c>
      <c r="I10" s="24"/>
      <c r="J10" s="23" t="s">
        <v>13</v>
      </c>
      <c r="K10" s="24"/>
    </row>
    <row r="11" spans="1:11" ht="33.75" customHeight="1" x14ac:dyDescent="0.2">
      <c r="A11" s="32"/>
      <c r="B11" s="35"/>
      <c r="C11" s="35"/>
      <c r="D11" s="35"/>
      <c r="E11" s="3" t="s">
        <v>10</v>
      </c>
      <c r="F11" s="3" t="s">
        <v>11</v>
      </c>
      <c r="G11" s="3" t="s">
        <v>12</v>
      </c>
      <c r="H11" s="25" t="s">
        <v>14</v>
      </c>
      <c r="I11" s="26"/>
      <c r="J11" s="25" t="s">
        <v>33</v>
      </c>
      <c r="K11" s="26"/>
    </row>
    <row r="12" spans="1:11" ht="15.75" x14ac:dyDescent="0.2">
      <c r="A12" s="33"/>
      <c r="B12" s="36"/>
      <c r="C12" s="36"/>
      <c r="D12" s="36"/>
      <c r="E12" s="4"/>
      <c r="F12" s="4"/>
      <c r="G12" s="4"/>
      <c r="H12" s="5" t="s">
        <v>9</v>
      </c>
      <c r="I12" s="5" t="s">
        <v>15</v>
      </c>
      <c r="J12" s="5" t="s">
        <v>9</v>
      </c>
      <c r="K12" s="5" t="s">
        <v>15</v>
      </c>
    </row>
    <row r="13" spans="1:11" ht="15.75" x14ac:dyDescent="0.2">
      <c r="A13" s="6">
        <v>1</v>
      </c>
      <c r="B13" s="7">
        <v>19020791</v>
      </c>
      <c r="C13" s="7" t="s">
        <v>96</v>
      </c>
      <c r="D13" s="8">
        <v>37085</v>
      </c>
      <c r="E13" s="6">
        <v>90</v>
      </c>
      <c r="F13" s="6">
        <v>90</v>
      </c>
      <c r="G13" s="6">
        <v>90</v>
      </c>
      <c r="H13" s="6">
        <v>90</v>
      </c>
      <c r="I13" s="21" t="str">
        <f t="shared" ref="I13:K76" si="0">IF(H13&gt;=90,"Xuất sắc",IF(H13&gt;=80,"Tốt", IF(H13&gt;=65,"Khá",IF(H13&gt;=50,"Trung bình", IF(H13&gt;=35, "Yếu", "Kém")))))</f>
        <v>Xuất sắc</v>
      </c>
      <c r="J13" s="6">
        <v>90</v>
      </c>
      <c r="K13" s="21" t="str">
        <f t="shared" si="0"/>
        <v>Xuất sắc</v>
      </c>
    </row>
    <row r="14" spans="1:11" ht="15.75" x14ac:dyDescent="0.2">
      <c r="A14" s="6">
        <v>2</v>
      </c>
      <c r="B14" s="7">
        <v>19020792</v>
      </c>
      <c r="C14" s="7" t="s">
        <v>97</v>
      </c>
      <c r="D14" s="8">
        <v>36899</v>
      </c>
      <c r="E14" s="6">
        <v>90</v>
      </c>
      <c r="F14" s="6">
        <v>90</v>
      </c>
      <c r="G14" s="6">
        <v>90</v>
      </c>
      <c r="H14" s="6">
        <v>90</v>
      </c>
      <c r="I14" s="21" t="str">
        <f t="shared" si="0"/>
        <v>Xuất sắc</v>
      </c>
      <c r="J14" s="6">
        <v>90</v>
      </c>
      <c r="K14" s="21" t="str">
        <f t="shared" si="0"/>
        <v>Xuất sắc</v>
      </c>
    </row>
    <row r="15" spans="1:11" ht="15.75" x14ac:dyDescent="0.2">
      <c r="A15" s="6">
        <v>3</v>
      </c>
      <c r="B15" s="7">
        <v>19020793</v>
      </c>
      <c r="C15" s="7" t="s">
        <v>98</v>
      </c>
      <c r="D15" s="8">
        <v>37091</v>
      </c>
      <c r="E15" s="6">
        <v>90</v>
      </c>
      <c r="F15" s="6">
        <v>90</v>
      </c>
      <c r="G15" s="6">
        <v>90</v>
      </c>
      <c r="H15" s="6">
        <v>90</v>
      </c>
      <c r="I15" s="21" t="str">
        <f t="shared" si="0"/>
        <v>Xuất sắc</v>
      </c>
      <c r="J15" s="6">
        <v>90</v>
      </c>
      <c r="K15" s="21" t="str">
        <f t="shared" si="0"/>
        <v>Xuất sắc</v>
      </c>
    </row>
    <row r="16" spans="1:11" ht="15.75" x14ac:dyDescent="0.2">
      <c r="A16" s="6">
        <v>4</v>
      </c>
      <c r="B16" s="7">
        <v>19020794</v>
      </c>
      <c r="C16" s="7" t="s">
        <v>99</v>
      </c>
      <c r="D16" s="8">
        <v>37220</v>
      </c>
      <c r="E16" s="6">
        <v>85</v>
      </c>
      <c r="F16" s="6">
        <v>85</v>
      </c>
      <c r="G16" s="6">
        <v>85</v>
      </c>
      <c r="H16" s="6">
        <v>85</v>
      </c>
      <c r="I16" s="21" t="str">
        <f t="shared" si="0"/>
        <v>Tốt</v>
      </c>
      <c r="J16" s="6">
        <v>85</v>
      </c>
      <c r="K16" s="21" t="str">
        <f t="shared" si="0"/>
        <v>Tốt</v>
      </c>
    </row>
    <row r="17" spans="1:11" ht="15.75" x14ac:dyDescent="0.2">
      <c r="A17" s="6">
        <v>5</v>
      </c>
      <c r="B17" s="7">
        <v>19020795</v>
      </c>
      <c r="C17" s="7" t="s">
        <v>100</v>
      </c>
      <c r="D17" s="8">
        <v>37060</v>
      </c>
      <c r="E17" s="6">
        <v>80</v>
      </c>
      <c r="F17" s="6">
        <v>80</v>
      </c>
      <c r="G17" s="6">
        <v>80</v>
      </c>
      <c r="H17" s="6">
        <v>80</v>
      </c>
      <c r="I17" s="21" t="str">
        <f t="shared" si="0"/>
        <v>Tốt</v>
      </c>
      <c r="J17" s="6">
        <v>80</v>
      </c>
      <c r="K17" s="21" t="str">
        <f t="shared" si="0"/>
        <v>Tốt</v>
      </c>
    </row>
    <row r="18" spans="1:11" ht="15.75" x14ac:dyDescent="0.2">
      <c r="A18" s="6">
        <v>6</v>
      </c>
      <c r="B18" s="7">
        <v>19020796</v>
      </c>
      <c r="C18" s="7" t="s">
        <v>101</v>
      </c>
      <c r="D18" s="8">
        <v>36949</v>
      </c>
      <c r="E18" s="6">
        <v>70</v>
      </c>
      <c r="F18" s="6">
        <v>70</v>
      </c>
      <c r="G18" s="6">
        <v>70</v>
      </c>
      <c r="H18" s="6">
        <v>70</v>
      </c>
      <c r="I18" s="21" t="str">
        <f t="shared" si="0"/>
        <v>Khá</v>
      </c>
      <c r="J18" s="6">
        <v>70</v>
      </c>
      <c r="K18" s="21" t="str">
        <f t="shared" si="0"/>
        <v>Khá</v>
      </c>
    </row>
    <row r="19" spans="1:11" ht="15.75" x14ac:dyDescent="0.2">
      <c r="A19" s="6">
        <v>7</v>
      </c>
      <c r="B19" s="7">
        <v>19020797</v>
      </c>
      <c r="C19" s="7" t="s">
        <v>102</v>
      </c>
      <c r="D19" s="8">
        <v>37061</v>
      </c>
      <c r="E19" s="6">
        <v>90</v>
      </c>
      <c r="F19" s="6">
        <v>90</v>
      </c>
      <c r="G19" s="6">
        <v>90</v>
      </c>
      <c r="H19" s="6">
        <v>90</v>
      </c>
      <c r="I19" s="21" t="str">
        <f t="shared" si="0"/>
        <v>Xuất sắc</v>
      </c>
      <c r="J19" s="6">
        <v>90</v>
      </c>
      <c r="K19" s="21" t="str">
        <f t="shared" si="0"/>
        <v>Xuất sắc</v>
      </c>
    </row>
    <row r="20" spans="1:11" ht="15.75" x14ac:dyDescent="0.2">
      <c r="A20" s="6">
        <v>8</v>
      </c>
      <c r="B20" s="7">
        <v>19020798</v>
      </c>
      <c r="C20" s="7" t="s">
        <v>103</v>
      </c>
      <c r="D20" s="8">
        <v>37234</v>
      </c>
      <c r="E20" s="6">
        <v>70</v>
      </c>
      <c r="F20" s="6">
        <v>70</v>
      </c>
      <c r="G20" s="6">
        <v>70</v>
      </c>
      <c r="H20" s="6">
        <v>70</v>
      </c>
      <c r="I20" s="21" t="str">
        <f t="shared" si="0"/>
        <v>Khá</v>
      </c>
      <c r="J20" s="6">
        <v>70</v>
      </c>
      <c r="K20" s="21" t="str">
        <f t="shared" si="0"/>
        <v>Khá</v>
      </c>
    </row>
    <row r="21" spans="1:11" ht="15.75" x14ac:dyDescent="0.2">
      <c r="A21" s="6">
        <v>9</v>
      </c>
      <c r="B21" s="7">
        <v>19020799</v>
      </c>
      <c r="C21" s="7" t="s">
        <v>104</v>
      </c>
      <c r="D21" s="8">
        <v>37073</v>
      </c>
      <c r="E21" s="6">
        <v>80</v>
      </c>
      <c r="F21" s="6">
        <v>80</v>
      </c>
      <c r="G21" s="6">
        <v>80</v>
      </c>
      <c r="H21" s="6">
        <v>80</v>
      </c>
      <c r="I21" s="21" t="str">
        <f t="shared" si="0"/>
        <v>Tốt</v>
      </c>
      <c r="J21" s="6">
        <v>80</v>
      </c>
      <c r="K21" s="21" t="str">
        <f t="shared" si="0"/>
        <v>Tốt</v>
      </c>
    </row>
    <row r="22" spans="1:11" ht="15.75" x14ac:dyDescent="0.2">
      <c r="A22" s="6">
        <v>10</v>
      </c>
      <c r="B22" s="7">
        <v>19020801</v>
      </c>
      <c r="C22" s="7" t="s">
        <v>105</v>
      </c>
      <c r="D22" s="8">
        <v>37095</v>
      </c>
      <c r="E22" s="6">
        <v>90</v>
      </c>
      <c r="F22" s="6">
        <v>80</v>
      </c>
      <c r="G22" s="6">
        <v>80</v>
      </c>
      <c r="H22" s="6">
        <v>80</v>
      </c>
      <c r="I22" s="21" t="str">
        <f t="shared" si="0"/>
        <v>Tốt</v>
      </c>
      <c r="J22" s="6">
        <v>80</v>
      </c>
      <c r="K22" s="21" t="str">
        <f t="shared" si="0"/>
        <v>Tốt</v>
      </c>
    </row>
    <row r="23" spans="1:11" ht="15.75" x14ac:dyDescent="0.2">
      <c r="A23" s="6">
        <v>11</v>
      </c>
      <c r="B23" s="7">
        <v>19020802</v>
      </c>
      <c r="C23" s="7" t="s">
        <v>106</v>
      </c>
      <c r="D23" s="8">
        <v>37016</v>
      </c>
      <c r="E23" s="6">
        <v>80</v>
      </c>
      <c r="F23" s="6">
        <v>80</v>
      </c>
      <c r="G23" s="6">
        <v>80</v>
      </c>
      <c r="H23" s="6">
        <v>80</v>
      </c>
      <c r="I23" s="21" t="str">
        <f t="shared" si="0"/>
        <v>Tốt</v>
      </c>
      <c r="J23" s="6">
        <v>80</v>
      </c>
      <c r="K23" s="21" t="str">
        <f t="shared" si="0"/>
        <v>Tốt</v>
      </c>
    </row>
    <row r="24" spans="1:11" ht="15.75" x14ac:dyDescent="0.2">
      <c r="A24" s="6">
        <v>12</v>
      </c>
      <c r="B24" s="7">
        <v>19020803</v>
      </c>
      <c r="C24" s="7" t="s">
        <v>107</v>
      </c>
      <c r="D24" s="8">
        <v>37062</v>
      </c>
      <c r="E24" s="6">
        <v>90</v>
      </c>
      <c r="F24" s="6">
        <v>90</v>
      </c>
      <c r="G24" s="6">
        <v>90</v>
      </c>
      <c r="H24" s="6">
        <v>90</v>
      </c>
      <c r="I24" s="21" t="str">
        <f t="shared" si="0"/>
        <v>Xuất sắc</v>
      </c>
      <c r="J24" s="6">
        <v>90</v>
      </c>
      <c r="K24" s="21" t="str">
        <f t="shared" si="0"/>
        <v>Xuất sắc</v>
      </c>
    </row>
    <row r="25" spans="1:11" ht="15.75" x14ac:dyDescent="0.2">
      <c r="A25" s="6">
        <v>13</v>
      </c>
      <c r="B25" s="7">
        <v>19020804</v>
      </c>
      <c r="C25" s="7" t="s">
        <v>108</v>
      </c>
      <c r="D25" s="8">
        <v>37252</v>
      </c>
      <c r="E25" s="6">
        <v>80</v>
      </c>
      <c r="F25" s="6">
        <v>80</v>
      </c>
      <c r="G25" s="6">
        <v>80</v>
      </c>
      <c r="H25" s="6">
        <v>80</v>
      </c>
      <c r="I25" s="21" t="str">
        <f t="shared" si="0"/>
        <v>Tốt</v>
      </c>
      <c r="J25" s="6">
        <v>80</v>
      </c>
      <c r="K25" s="21" t="str">
        <f t="shared" si="0"/>
        <v>Tốt</v>
      </c>
    </row>
    <row r="26" spans="1:11" ht="15.75" x14ac:dyDescent="0.2">
      <c r="A26" s="6">
        <v>14</v>
      </c>
      <c r="B26" s="7">
        <v>19020805</v>
      </c>
      <c r="C26" s="7" t="s">
        <v>109</v>
      </c>
      <c r="D26" s="8">
        <v>37096</v>
      </c>
      <c r="E26" s="6">
        <v>78</v>
      </c>
      <c r="F26" s="6">
        <v>78</v>
      </c>
      <c r="G26" s="6">
        <v>78</v>
      </c>
      <c r="H26" s="6">
        <v>78</v>
      </c>
      <c r="I26" s="21" t="str">
        <f t="shared" si="0"/>
        <v>Khá</v>
      </c>
      <c r="J26" s="6">
        <v>78</v>
      </c>
      <c r="K26" s="21" t="str">
        <f t="shared" si="0"/>
        <v>Khá</v>
      </c>
    </row>
    <row r="27" spans="1:11" ht="15.75" x14ac:dyDescent="0.2">
      <c r="A27" s="6">
        <v>15</v>
      </c>
      <c r="B27" s="7">
        <v>19020806</v>
      </c>
      <c r="C27" s="7" t="s">
        <v>110</v>
      </c>
      <c r="D27" s="8">
        <v>37196</v>
      </c>
      <c r="E27" s="6">
        <v>90</v>
      </c>
      <c r="F27" s="6">
        <v>90</v>
      </c>
      <c r="G27" s="6">
        <v>90</v>
      </c>
      <c r="H27" s="6">
        <v>90</v>
      </c>
      <c r="I27" s="21" t="str">
        <f t="shared" si="0"/>
        <v>Xuất sắc</v>
      </c>
      <c r="J27" s="6">
        <v>90</v>
      </c>
      <c r="K27" s="21" t="str">
        <f t="shared" si="0"/>
        <v>Xuất sắc</v>
      </c>
    </row>
    <row r="28" spans="1:11" ht="15.75" x14ac:dyDescent="0.2">
      <c r="A28" s="6">
        <v>16</v>
      </c>
      <c r="B28" s="7">
        <v>19020807</v>
      </c>
      <c r="C28" s="7" t="s">
        <v>111</v>
      </c>
      <c r="D28" s="8">
        <v>37142</v>
      </c>
      <c r="E28" s="6">
        <v>90</v>
      </c>
      <c r="F28" s="6">
        <v>90</v>
      </c>
      <c r="G28" s="6">
        <v>90</v>
      </c>
      <c r="H28" s="6">
        <v>90</v>
      </c>
      <c r="I28" s="21" t="str">
        <f t="shared" si="0"/>
        <v>Xuất sắc</v>
      </c>
      <c r="J28" s="6">
        <v>90</v>
      </c>
      <c r="K28" s="21" t="str">
        <f t="shared" si="0"/>
        <v>Xuất sắc</v>
      </c>
    </row>
    <row r="29" spans="1:11" ht="15.75" x14ac:dyDescent="0.2">
      <c r="A29" s="6">
        <v>17</v>
      </c>
      <c r="B29" s="7">
        <v>19020808</v>
      </c>
      <c r="C29" s="7" t="s">
        <v>112</v>
      </c>
      <c r="D29" s="8">
        <v>37113</v>
      </c>
      <c r="E29" s="20"/>
      <c r="F29" s="20"/>
      <c r="G29" s="20"/>
      <c r="H29" s="6">
        <v>0</v>
      </c>
      <c r="I29" s="21" t="str">
        <f t="shared" si="0"/>
        <v>Kém</v>
      </c>
      <c r="J29" s="6">
        <v>0</v>
      </c>
      <c r="K29" s="21" t="str">
        <f t="shared" si="0"/>
        <v>Kém</v>
      </c>
    </row>
    <row r="30" spans="1:11" ht="15.75" x14ac:dyDescent="0.2">
      <c r="A30" s="6">
        <v>18</v>
      </c>
      <c r="B30" s="7">
        <v>19020809</v>
      </c>
      <c r="C30" s="7" t="s">
        <v>113</v>
      </c>
      <c r="D30" s="8">
        <v>37093</v>
      </c>
      <c r="E30" s="20"/>
      <c r="F30" s="20"/>
      <c r="G30" s="20"/>
      <c r="H30" s="6">
        <v>0</v>
      </c>
      <c r="I30" s="21" t="str">
        <f t="shared" si="0"/>
        <v>Kém</v>
      </c>
      <c r="J30" s="6">
        <v>0</v>
      </c>
      <c r="K30" s="21" t="str">
        <f t="shared" si="0"/>
        <v>Kém</v>
      </c>
    </row>
    <row r="31" spans="1:11" ht="15.75" x14ac:dyDescent="0.2">
      <c r="A31" s="6">
        <v>19</v>
      </c>
      <c r="B31" s="7">
        <v>19020810</v>
      </c>
      <c r="C31" s="7" t="s">
        <v>114</v>
      </c>
      <c r="D31" s="8">
        <v>36928</v>
      </c>
      <c r="E31" s="6">
        <v>90</v>
      </c>
      <c r="F31" s="6">
        <v>90</v>
      </c>
      <c r="G31" s="6">
        <v>90</v>
      </c>
      <c r="H31" s="6">
        <v>90</v>
      </c>
      <c r="I31" s="21" t="str">
        <f t="shared" si="0"/>
        <v>Xuất sắc</v>
      </c>
      <c r="J31" s="6">
        <v>90</v>
      </c>
      <c r="K31" s="21" t="str">
        <f t="shared" si="0"/>
        <v>Xuất sắc</v>
      </c>
    </row>
    <row r="32" spans="1:11" ht="15.75" x14ac:dyDescent="0.2">
      <c r="A32" s="6">
        <v>20</v>
      </c>
      <c r="B32" s="7">
        <v>19020811</v>
      </c>
      <c r="C32" s="7" t="s">
        <v>115</v>
      </c>
      <c r="D32" s="8">
        <v>37036</v>
      </c>
      <c r="E32" s="6">
        <v>80</v>
      </c>
      <c r="F32" s="6">
        <v>80</v>
      </c>
      <c r="G32" s="6">
        <v>80</v>
      </c>
      <c r="H32" s="6">
        <v>80</v>
      </c>
      <c r="I32" s="21" t="str">
        <f t="shared" si="0"/>
        <v>Tốt</v>
      </c>
      <c r="J32" s="6">
        <v>80</v>
      </c>
      <c r="K32" s="21" t="str">
        <f t="shared" si="0"/>
        <v>Tốt</v>
      </c>
    </row>
    <row r="33" spans="1:11" ht="15.75" x14ac:dyDescent="0.2">
      <c r="A33" s="6">
        <v>21</v>
      </c>
      <c r="B33" s="7">
        <v>19020812</v>
      </c>
      <c r="C33" s="7" t="s">
        <v>116</v>
      </c>
      <c r="D33" s="8">
        <v>37247</v>
      </c>
      <c r="E33" s="6">
        <v>90</v>
      </c>
      <c r="F33" s="6">
        <v>90</v>
      </c>
      <c r="G33" s="6">
        <v>90</v>
      </c>
      <c r="H33" s="6">
        <v>90</v>
      </c>
      <c r="I33" s="21" t="str">
        <f t="shared" si="0"/>
        <v>Xuất sắc</v>
      </c>
      <c r="J33" s="6">
        <v>90</v>
      </c>
      <c r="K33" s="21" t="str">
        <f t="shared" si="0"/>
        <v>Xuất sắc</v>
      </c>
    </row>
    <row r="34" spans="1:11" ht="15.75" x14ac:dyDescent="0.2">
      <c r="A34" s="6">
        <v>22</v>
      </c>
      <c r="B34" s="7">
        <v>19020813</v>
      </c>
      <c r="C34" s="7" t="s">
        <v>117</v>
      </c>
      <c r="D34" s="8">
        <v>37002</v>
      </c>
      <c r="E34" s="6">
        <v>90</v>
      </c>
      <c r="F34" s="6">
        <v>90</v>
      </c>
      <c r="G34" s="6">
        <v>90</v>
      </c>
      <c r="H34" s="6">
        <v>90</v>
      </c>
      <c r="I34" s="21" t="str">
        <f t="shared" si="0"/>
        <v>Xuất sắc</v>
      </c>
      <c r="J34" s="6">
        <v>90</v>
      </c>
      <c r="K34" s="21" t="str">
        <f t="shared" si="0"/>
        <v>Xuất sắc</v>
      </c>
    </row>
    <row r="35" spans="1:11" ht="15.75" x14ac:dyDescent="0.2">
      <c r="A35" s="6">
        <v>23</v>
      </c>
      <c r="B35" s="7">
        <v>19020814</v>
      </c>
      <c r="C35" s="7" t="s">
        <v>118</v>
      </c>
      <c r="D35" s="8">
        <v>37036</v>
      </c>
      <c r="E35" s="6">
        <v>90</v>
      </c>
      <c r="F35" s="6">
        <v>90</v>
      </c>
      <c r="G35" s="6">
        <v>90</v>
      </c>
      <c r="H35" s="6">
        <v>90</v>
      </c>
      <c r="I35" s="21" t="str">
        <f t="shared" si="0"/>
        <v>Xuất sắc</v>
      </c>
      <c r="J35" s="6">
        <v>90</v>
      </c>
      <c r="K35" s="21" t="str">
        <f t="shared" si="0"/>
        <v>Xuất sắc</v>
      </c>
    </row>
    <row r="36" spans="1:11" ht="15.75" x14ac:dyDescent="0.2">
      <c r="A36" s="6">
        <v>24</v>
      </c>
      <c r="B36" s="7">
        <v>19020815</v>
      </c>
      <c r="C36" s="7" t="s">
        <v>119</v>
      </c>
      <c r="D36" s="8">
        <v>36967</v>
      </c>
      <c r="E36" s="6">
        <v>90</v>
      </c>
      <c r="F36" s="6">
        <v>90</v>
      </c>
      <c r="G36" s="6">
        <v>90</v>
      </c>
      <c r="H36" s="6">
        <v>90</v>
      </c>
      <c r="I36" s="21" t="str">
        <f t="shared" si="0"/>
        <v>Xuất sắc</v>
      </c>
      <c r="J36" s="6">
        <v>90</v>
      </c>
      <c r="K36" s="21" t="str">
        <f t="shared" si="0"/>
        <v>Xuất sắc</v>
      </c>
    </row>
    <row r="37" spans="1:11" ht="15.75" x14ac:dyDescent="0.2">
      <c r="A37" s="6">
        <v>25</v>
      </c>
      <c r="B37" s="7">
        <v>19020816</v>
      </c>
      <c r="C37" s="7" t="s">
        <v>120</v>
      </c>
      <c r="D37" s="8">
        <v>37115</v>
      </c>
      <c r="E37" s="6">
        <v>90</v>
      </c>
      <c r="F37" s="6">
        <v>90</v>
      </c>
      <c r="G37" s="6">
        <v>90</v>
      </c>
      <c r="H37" s="6">
        <v>90</v>
      </c>
      <c r="I37" s="21" t="str">
        <f t="shared" si="0"/>
        <v>Xuất sắc</v>
      </c>
      <c r="J37" s="6">
        <v>90</v>
      </c>
      <c r="K37" s="21" t="str">
        <f t="shared" si="0"/>
        <v>Xuất sắc</v>
      </c>
    </row>
    <row r="38" spans="1:11" ht="15.75" x14ac:dyDescent="0.2">
      <c r="A38" s="6">
        <v>26</v>
      </c>
      <c r="B38" s="7">
        <v>19020817</v>
      </c>
      <c r="C38" s="7" t="s">
        <v>121</v>
      </c>
      <c r="D38" s="8">
        <v>37123</v>
      </c>
      <c r="E38" s="6">
        <v>90</v>
      </c>
      <c r="F38" s="6">
        <v>90</v>
      </c>
      <c r="G38" s="6">
        <v>90</v>
      </c>
      <c r="H38" s="6">
        <v>90</v>
      </c>
      <c r="I38" s="21" t="str">
        <f t="shared" si="0"/>
        <v>Xuất sắc</v>
      </c>
      <c r="J38" s="6">
        <v>90</v>
      </c>
      <c r="K38" s="21" t="str">
        <f t="shared" si="0"/>
        <v>Xuất sắc</v>
      </c>
    </row>
    <row r="39" spans="1:11" ht="15.75" x14ac:dyDescent="0.2">
      <c r="A39" s="6">
        <v>27</v>
      </c>
      <c r="B39" s="7">
        <v>19020818</v>
      </c>
      <c r="C39" s="7" t="s">
        <v>57</v>
      </c>
      <c r="D39" s="8">
        <v>37131</v>
      </c>
      <c r="E39" s="6">
        <v>77</v>
      </c>
      <c r="F39" s="6">
        <v>77</v>
      </c>
      <c r="G39" s="6">
        <v>77</v>
      </c>
      <c r="H39" s="6">
        <v>77</v>
      </c>
      <c r="I39" s="21" t="str">
        <f t="shared" si="0"/>
        <v>Khá</v>
      </c>
      <c r="J39" s="6">
        <v>77</v>
      </c>
      <c r="K39" s="21" t="str">
        <f t="shared" si="0"/>
        <v>Khá</v>
      </c>
    </row>
    <row r="40" spans="1:11" ht="15.75" x14ac:dyDescent="0.2">
      <c r="A40" s="6">
        <v>28</v>
      </c>
      <c r="B40" s="7">
        <v>19020819</v>
      </c>
      <c r="C40" s="7" t="s">
        <v>122</v>
      </c>
      <c r="D40" s="8">
        <v>37168</v>
      </c>
      <c r="E40" s="6">
        <v>90</v>
      </c>
      <c r="F40" s="6">
        <v>90</v>
      </c>
      <c r="G40" s="6">
        <v>90</v>
      </c>
      <c r="H40" s="6">
        <v>90</v>
      </c>
      <c r="I40" s="21" t="str">
        <f t="shared" si="0"/>
        <v>Xuất sắc</v>
      </c>
      <c r="J40" s="6">
        <v>90</v>
      </c>
      <c r="K40" s="21" t="str">
        <f t="shared" si="0"/>
        <v>Xuất sắc</v>
      </c>
    </row>
    <row r="41" spans="1:11" ht="15.75" x14ac:dyDescent="0.2">
      <c r="A41" s="6">
        <v>29</v>
      </c>
      <c r="B41" s="7">
        <v>19020820</v>
      </c>
      <c r="C41" s="7" t="s">
        <v>123</v>
      </c>
      <c r="D41" s="8">
        <v>37201</v>
      </c>
      <c r="E41" s="6">
        <v>90</v>
      </c>
      <c r="F41" s="6">
        <v>90</v>
      </c>
      <c r="G41" s="6">
        <v>90</v>
      </c>
      <c r="H41" s="6">
        <v>90</v>
      </c>
      <c r="I41" s="21" t="str">
        <f t="shared" si="0"/>
        <v>Xuất sắc</v>
      </c>
      <c r="J41" s="6">
        <v>90</v>
      </c>
      <c r="K41" s="21" t="str">
        <f t="shared" si="0"/>
        <v>Xuất sắc</v>
      </c>
    </row>
    <row r="42" spans="1:11" ht="15.75" x14ac:dyDescent="0.2">
      <c r="A42" s="6">
        <v>30</v>
      </c>
      <c r="B42" s="7">
        <v>19020821</v>
      </c>
      <c r="C42" s="7" t="s">
        <v>124</v>
      </c>
      <c r="D42" s="8">
        <v>36605</v>
      </c>
      <c r="E42" s="6">
        <v>70</v>
      </c>
      <c r="F42" s="6">
        <v>70</v>
      </c>
      <c r="G42" s="6">
        <v>70</v>
      </c>
      <c r="H42" s="6">
        <v>70</v>
      </c>
      <c r="I42" s="21" t="str">
        <f t="shared" si="0"/>
        <v>Khá</v>
      </c>
      <c r="J42" s="6">
        <v>70</v>
      </c>
      <c r="K42" s="21" t="str">
        <f t="shared" si="0"/>
        <v>Khá</v>
      </c>
    </row>
    <row r="43" spans="1:11" ht="15.75" x14ac:dyDescent="0.2">
      <c r="A43" s="6">
        <v>31</v>
      </c>
      <c r="B43" s="7">
        <v>19020822</v>
      </c>
      <c r="C43" s="7" t="s">
        <v>125</v>
      </c>
      <c r="D43" s="8">
        <v>36972</v>
      </c>
      <c r="E43" s="6">
        <v>90</v>
      </c>
      <c r="F43" s="6">
        <v>90</v>
      </c>
      <c r="G43" s="6">
        <v>90</v>
      </c>
      <c r="H43" s="6">
        <v>90</v>
      </c>
      <c r="I43" s="21" t="str">
        <f t="shared" si="0"/>
        <v>Xuất sắc</v>
      </c>
      <c r="J43" s="6">
        <v>90</v>
      </c>
      <c r="K43" s="21" t="str">
        <f t="shared" si="0"/>
        <v>Xuất sắc</v>
      </c>
    </row>
    <row r="44" spans="1:11" ht="15.75" x14ac:dyDescent="0.2">
      <c r="A44" s="6">
        <v>32</v>
      </c>
      <c r="B44" s="7">
        <v>19020823</v>
      </c>
      <c r="C44" s="7" t="s">
        <v>126</v>
      </c>
      <c r="D44" s="8">
        <v>36907</v>
      </c>
      <c r="E44" s="6">
        <v>80</v>
      </c>
      <c r="F44" s="6">
        <v>80</v>
      </c>
      <c r="G44" s="6">
        <v>80</v>
      </c>
      <c r="H44" s="6">
        <v>80</v>
      </c>
      <c r="I44" s="21" t="str">
        <f t="shared" si="0"/>
        <v>Tốt</v>
      </c>
      <c r="J44" s="6">
        <v>80</v>
      </c>
      <c r="K44" s="21" t="str">
        <f t="shared" si="0"/>
        <v>Tốt</v>
      </c>
    </row>
    <row r="45" spans="1:11" ht="15.75" x14ac:dyDescent="0.2">
      <c r="A45" s="6">
        <v>33</v>
      </c>
      <c r="B45" s="7">
        <v>19020824</v>
      </c>
      <c r="C45" s="7" t="s">
        <v>127</v>
      </c>
      <c r="D45" s="8">
        <v>37180</v>
      </c>
      <c r="E45" s="20"/>
      <c r="F45" s="20"/>
      <c r="G45" s="20"/>
      <c r="H45" s="6">
        <v>0</v>
      </c>
      <c r="I45" s="21" t="str">
        <f t="shared" si="0"/>
        <v>Kém</v>
      </c>
      <c r="J45" s="6">
        <v>0</v>
      </c>
      <c r="K45" s="21" t="str">
        <f t="shared" si="0"/>
        <v>Kém</v>
      </c>
    </row>
    <row r="46" spans="1:11" ht="15.75" x14ac:dyDescent="0.2">
      <c r="A46" s="6">
        <v>34</v>
      </c>
      <c r="B46" s="7">
        <v>19020826</v>
      </c>
      <c r="C46" s="7" t="s">
        <v>128</v>
      </c>
      <c r="D46" s="8">
        <v>37213</v>
      </c>
      <c r="E46" s="6">
        <v>90</v>
      </c>
      <c r="F46" s="6">
        <v>90</v>
      </c>
      <c r="G46" s="6">
        <v>90</v>
      </c>
      <c r="H46" s="6">
        <v>90</v>
      </c>
      <c r="I46" s="21" t="str">
        <f t="shared" si="0"/>
        <v>Xuất sắc</v>
      </c>
      <c r="J46" s="6">
        <v>90</v>
      </c>
      <c r="K46" s="21" t="str">
        <f t="shared" si="0"/>
        <v>Xuất sắc</v>
      </c>
    </row>
    <row r="47" spans="1:11" ht="15.75" x14ac:dyDescent="0.2">
      <c r="A47" s="6">
        <v>35</v>
      </c>
      <c r="B47" s="7">
        <v>19020827</v>
      </c>
      <c r="C47" s="7" t="s">
        <v>129</v>
      </c>
      <c r="D47" s="8">
        <v>37052</v>
      </c>
      <c r="E47" s="6">
        <v>90</v>
      </c>
      <c r="F47" s="6">
        <v>90</v>
      </c>
      <c r="G47" s="6">
        <v>90</v>
      </c>
      <c r="H47" s="6">
        <v>90</v>
      </c>
      <c r="I47" s="21" t="str">
        <f t="shared" si="0"/>
        <v>Xuất sắc</v>
      </c>
      <c r="J47" s="6">
        <v>90</v>
      </c>
      <c r="K47" s="21" t="str">
        <f t="shared" si="0"/>
        <v>Xuất sắc</v>
      </c>
    </row>
    <row r="48" spans="1:11" ht="15.75" x14ac:dyDescent="0.2">
      <c r="A48" s="6">
        <v>36</v>
      </c>
      <c r="B48" s="7">
        <v>19020828</v>
      </c>
      <c r="C48" s="7" t="s">
        <v>130</v>
      </c>
      <c r="D48" s="8">
        <v>35407</v>
      </c>
      <c r="E48" s="6">
        <v>90</v>
      </c>
      <c r="F48" s="6">
        <v>90</v>
      </c>
      <c r="G48" s="6">
        <v>90</v>
      </c>
      <c r="H48" s="6">
        <v>90</v>
      </c>
      <c r="I48" s="21" t="str">
        <f t="shared" si="0"/>
        <v>Xuất sắc</v>
      </c>
      <c r="J48" s="6">
        <v>90</v>
      </c>
      <c r="K48" s="21" t="str">
        <f t="shared" si="0"/>
        <v>Xuất sắc</v>
      </c>
    </row>
    <row r="49" spans="1:11" ht="15.75" x14ac:dyDescent="0.2">
      <c r="A49" s="6">
        <v>37</v>
      </c>
      <c r="B49" s="7">
        <v>19020829</v>
      </c>
      <c r="C49" s="7" t="s">
        <v>131</v>
      </c>
      <c r="D49" s="8">
        <v>36894</v>
      </c>
      <c r="E49" s="6">
        <v>80</v>
      </c>
      <c r="F49" s="6">
        <v>80</v>
      </c>
      <c r="G49" s="6">
        <v>80</v>
      </c>
      <c r="H49" s="6">
        <v>80</v>
      </c>
      <c r="I49" s="21" t="str">
        <f t="shared" si="0"/>
        <v>Tốt</v>
      </c>
      <c r="J49" s="6">
        <v>80</v>
      </c>
      <c r="K49" s="21" t="str">
        <f t="shared" si="0"/>
        <v>Tốt</v>
      </c>
    </row>
    <row r="50" spans="1:11" ht="15.75" x14ac:dyDescent="0.2">
      <c r="A50" s="6">
        <v>38</v>
      </c>
      <c r="B50" s="7">
        <v>19020830</v>
      </c>
      <c r="C50" s="7" t="s">
        <v>132</v>
      </c>
      <c r="D50" s="8">
        <v>37034</v>
      </c>
      <c r="E50" s="6">
        <v>90</v>
      </c>
      <c r="F50" s="6">
        <v>90</v>
      </c>
      <c r="G50" s="6">
        <v>90</v>
      </c>
      <c r="H50" s="6">
        <v>90</v>
      </c>
      <c r="I50" s="21" t="str">
        <f t="shared" si="0"/>
        <v>Xuất sắc</v>
      </c>
      <c r="J50" s="6">
        <v>90</v>
      </c>
      <c r="K50" s="21" t="str">
        <f t="shared" si="0"/>
        <v>Xuất sắc</v>
      </c>
    </row>
    <row r="51" spans="1:11" ht="15.75" x14ac:dyDescent="0.2">
      <c r="A51" s="6">
        <v>39</v>
      </c>
      <c r="B51" s="7">
        <v>19020831</v>
      </c>
      <c r="C51" s="7" t="s">
        <v>133</v>
      </c>
      <c r="D51" s="8">
        <v>37214</v>
      </c>
      <c r="E51" s="6">
        <v>70</v>
      </c>
      <c r="F51" s="6">
        <v>70</v>
      </c>
      <c r="G51" s="6">
        <v>70</v>
      </c>
      <c r="H51" s="6">
        <v>70</v>
      </c>
      <c r="I51" s="21" t="str">
        <f t="shared" si="0"/>
        <v>Khá</v>
      </c>
      <c r="J51" s="6">
        <v>70</v>
      </c>
      <c r="K51" s="21" t="str">
        <f t="shared" si="0"/>
        <v>Khá</v>
      </c>
    </row>
    <row r="52" spans="1:11" ht="15.75" x14ac:dyDescent="0.2">
      <c r="A52" s="6">
        <v>40</v>
      </c>
      <c r="B52" s="7">
        <v>19020833</v>
      </c>
      <c r="C52" s="7" t="s">
        <v>134</v>
      </c>
      <c r="D52" s="8">
        <v>37003</v>
      </c>
      <c r="E52" s="6">
        <v>90</v>
      </c>
      <c r="F52" s="6">
        <v>90</v>
      </c>
      <c r="G52" s="6">
        <v>90</v>
      </c>
      <c r="H52" s="6">
        <v>90</v>
      </c>
      <c r="I52" s="21" t="str">
        <f t="shared" si="0"/>
        <v>Xuất sắc</v>
      </c>
      <c r="J52" s="6">
        <v>90</v>
      </c>
      <c r="K52" s="21" t="str">
        <f t="shared" si="0"/>
        <v>Xuất sắc</v>
      </c>
    </row>
    <row r="53" spans="1:11" ht="15.75" x14ac:dyDescent="0.2">
      <c r="A53" s="6">
        <v>41</v>
      </c>
      <c r="B53" s="7">
        <v>19020834</v>
      </c>
      <c r="C53" s="7" t="s">
        <v>135</v>
      </c>
      <c r="D53" s="8">
        <v>37245</v>
      </c>
      <c r="E53" s="6">
        <v>90</v>
      </c>
      <c r="F53" s="6">
        <v>90</v>
      </c>
      <c r="G53" s="6">
        <v>90</v>
      </c>
      <c r="H53" s="6">
        <v>90</v>
      </c>
      <c r="I53" s="21" t="str">
        <f t="shared" si="0"/>
        <v>Xuất sắc</v>
      </c>
      <c r="J53" s="6">
        <v>90</v>
      </c>
      <c r="K53" s="21" t="str">
        <f t="shared" si="0"/>
        <v>Xuất sắc</v>
      </c>
    </row>
    <row r="54" spans="1:11" ht="15.75" x14ac:dyDescent="0.2">
      <c r="A54" s="6">
        <v>42</v>
      </c>
      <c r="B54" s="7">
        <v>19020835</v>
      </c>
      <c r="C54" s="7" t="s">
        <v>136</v>
      </c>
      <c r="D54" s="8">
        <v>37012</v>
      </c>
      <c r="E54" s="6">
        <v>70</v>
      </c>
      <c r="F54" s="6">
        <v>70</v>
      </c>
      <c r="G54" s="6">
        <v>70</v>
      </c>
      <c r="H54" s="6">
        <v>70</v>
      </c>
      <c r="I54" s="21" t="str">
        <f t="shared" si="0"/>
        <v>Khá</v>
      </c>
      <c r="J54" s="6">
        <v>70</v>
      </c>
      <c r="K54" s="21" t="str">
        <f t="shared" si="0"/>
        <v>Khá</v>
      </c>
    </row>
    <row r="55" spans="1:11" ht="15.75" x14ac:dyDescent="0.2">
      <c r="A55" s="6">
        <v>43</v>
      </c>
      <c r="B55" s="7">
        <v>19020836</v>
      </c>
      <c r="C55" s="7" t="s">
        <v>137</v>
      </c>
      <c r="D55" s="8">
        <v>36983</v>
      </c>
      <c r="E55" s="6">
        <v>90</v>
      </c>
      <c r="F55" s="6">
        <v>90</v>
      </c>
      <c r="G55" s="6">
        <v>90</v>
      </c>
      <c r="H55" s="6">
        <v>90</v>
      </c>
      <c r="I55" s="21" t="str">
        <f t="shared" si="0"/>
        <v>Xuất sắc</v>
      </c>
      <c r="J55" s="6">
        <v>90</v>
      </c>
      <c r="K55" s="21" t="str">
        <f t="shared" si="0"/>
        <v>Xuất sắc</v>
      </c>
    </row>
    <row r="56" spans="1:11" ht="15.75" x14ac:dyDescent="0.2">
      <c r="A56" s="6">
        <v>44</v>
      </c>
      <c r="B56" s="7">
        <v>19020837</v>
      </c>
      <c r="C56" s="7" t="s">
        <v>138</v>
      </c>
      <c r="D56" s="8">
        <v>37016</v>
      </c>
      <c r="E56" s="6">
        <v>90</v>
      </c>
      <c r="F56" s="6">
        <v>90</v>
      </c>
      <c r="G56" s="6">
        <v>90</v>
      </c>
      <c r="H56" s="6">
        <v>90</v>
      </c>
      <c r="I56" s="21" t="str">
        <f t="shared" si="0"/>
        <v>Xuất sắc</v>
      </c>
      <c r="J56" s="6">
        <v>90</v>
      </c>
      <c r="K56" s="21" t="str">
        <f t="shared" si="0"/>
        <v>Xuất sắc</v>
      </c>
    </row>
    <row r="57" spans="1:11" ht="15.75" x14ac:dyDescent="0.2">
      <c r="A57" s="6">
        <v>45</v>
      </c>
      <c r="B57" s="7">
        <v>19020838</v>
      </c>
      <c r="C57" s="7" t="s">
        <v>139</v>
      </c>
      <c r="D57" s="8">
        <v>37008</v>
      </c>
      <c r="E57" s="6">
        <v>85</v>
      </c>
      <c r="F57" s="6">
        <v>85</v>
      </c>
      <c r="G57" s="6">
        <v>85</v>
      </c>
      <c r="H57" s="6">
        <v>85</v>
      </c>
      <c r="I57" s="21" t="str">
        <f t="shared" si="0"/>
        <v>Tốt</v>
      </c>
      <c r="J57" s="6">
        <v>85</v>
      </c>
      <c r="K57" s="21" t="str">
        <f t="shared" si="0"/>
        <v>Tốt</v>
      </c>
    </row>
    <row r="58" spans="1:11" ht="15.75" x14ac:dyDescent="0.2">
      <c r="A58" s="6">
        <v>46</v>
      </c>
      <c r="B58" s="7">
        <v>19020839</v>
      </c>
      <c r="C58" s="7" t="s">
        <v>140</v>
      </c>
      <c r="D58" s="8">
        <v>36900</v>
      </c>
      <c r="E58" s="6">
        <v>90</v>
      </c>
      <c r="F58" s="6">
        <v>90</v>
      </c>
      <c r="G58" s="6">
        <v>90</v>
      </c>
      <c r="H58" s="6">
        <v>90</v>
      </c>
      <c r="I58" s="21" t="str">
        <f t="shared" si="0"/>
        <v>Xuất sắc</v>
      </c>
      <c r="J58" s="6">
        <v>90</v>
      </c>
      <c r="K58" s="21" t="str">
        <f t="shared" si="0"/>
        <v>Xuất sắc</v>
      </c>
    </row>
    <row r="59" spans="1:11" ht="15.75" x14ac:dyDescent="0.2">
      <c r="A59" s="6">
        <v>47</v>
      </c>
      <c r="B59" s="7">
        <v>19020840</v>
      </c>
      <c r="C59" s="7" t="s">
        <v>141</v>
      </c>
      <c r="D59" s="8">
        <v>36892</v>
      </c>
      <c r="E59" s="6">
        <v>81</v>
      </c>
      <c r="F59" s="6">
        <v>90</v>
      </c>
      <c r="G59" s="6">
        <v>90</v>
      </c>
      <c r="H59" s="6">
        <v>90</v>
      </c>
      <c r="I59" s="21" t="str">
        <f t="shared" si="0"/>
        <v>Xuất sắc</v>
      </c>
      <c r="J59" s="6">
        <v>90</v>
      </c>
      <c r="K59" s="21" t="str">
        <f t="shared" si="0"/>
        <v>Xuất sắc</v>
      </c>
    </row>
    <row r="60" spans="1:11" ht="15.75" x14ac:dyDescent="0.2">
      <c r="A60" s="6">
        <v>48</v>
      </c>
      <c r="B60" s="7">
        <v>19020841</v>
      </c>
      <c r="C60" s="7" t="s">
        <v>142</v>
      </c>
      <c r="D60" s="8">
        <v>37162</v>
      </c>
      <c r="E60" s="6">
        <v>70</v>
      </c>
      <c r="F60" s="6">
        <v>70</v>
      </c>
      <c r="G60" s="6">
        <v>70</v>
      </c>
      <c r="H60" s="6">
        <v>70</v>
      </c>
      <c r="I60" s="21" t="str">
        <f t="shared" si="0"/>
        <v>Khá</v>
      </c>
      <c r="J60" s="6">
        <v>70</v>
      </c>
      <c r="K60" s="21" t="str">
        <f t="shared" si="0"/>
        <v>Khá</v>
      </c>
    </row>
    <row r="61" spans="1:11" ht="15.75" x14ac:dyDescent="0.2">
      <c r="A61" s="6">
        <v>49</v>
      </c>
      <c r="B61" s="7">
        <v>19020842</v>
      </c>
      <c r="C61" s="7" t="s">
        <v>143</v>
      </c>
      <c r="D61" s="8">
        <v>37072</v>
      </c>
      <c r="E61" s="6">
        <v>90</v>
      </c>
      <c r="F61" s="6">
        <v>90</v>
      </c>
      <c r="G61" s="6">
        <v>90</v>
      </c>
      <c r="H61" s="6">
        <v>90</v>
      </c>
      <c r="I61" s="21" t="str">
        <f t="shared" si="0"/>
        <v>Xuất sắc</v>
      </c>
      <c r="J61" s="6">
        <v>90</v>
      </c>
      <c r="K61" s="21" t="str">
        <f t="shared" si="0"/>
        <v>Xuất sắc</v>
      </c>
    </row>
    <row r="62" spans="1:11" ht="15.75" x14ac:dyDescent="0.2">
      <c r="A62" s="6">
        <v>50</v>
      </c>
      <c r="B62" s="7">
        <v>19020844</v>
      </c>
      <c r="C62" s="7" t="s">
        <v>144</v>
      </c>
      <c r="D62" s="8">
        <v>37062</v>
      </c>
      <c r="E62" s="6">
        <v>77</v>
      </c>
      <c r="F62" s="6">
        <v>77</v>
      </c>
      <c r="G62" s="6">
        <v>77</v>
      </c>
      <c r="H62" s="6">
        <v>77</v>
      </c>
      <c r="I62" s="21" t="str">
        <f t="shared" si="0"/>
        <v>Khá</v>
      </c>
      <c r="J62" s="6">
        <v>77</v>
      </c>
      <c r="K62" s="21" t="str">
        <f t="shared" si="0"/>
        <v>Khá</v>
      </c>
    </row>
    <row r="63" spans="1:11" ht="15.75" x14ac:dyDescent="0.2">
      <c r="A63" s="6">
        <v>51</v>
      </c>
      <c r="B63" s="7">
        <v>19020845</v>
      </c>
      <c r="C63" s="7" t="s">
        <v>145</v>
      </c>
      <c r="D63" s="8">
        <v>37242</v>
      </c>
      <c r="E63" s="6">
        <v>80</v>
      </c>
      <c r="F63" s="6">
        <v>80</v>
      </c>
      <c r="G63" s="6">
        <v>80</v>
      </c>
      <c r="H63" s="6">
        <v>80</v>
      </c>
      <c r="I63" s="21" t="str">
        <f t="shared" si="0"/>
        <v>Tốt</v>
      </c>
      <c r="J63" s="6">
        <v>80</v>
      </c>
      <c r="K63" s="21" t="str">
        <f t="shared" si="0"/>
        <v>Tốt</v>
      </c>
    </row>
    <row r="64" spans="1:11" ht="31.5" x14ac:dyDescent="0.2">
      <c r="A64" s="6">
        <v>52</v>
      </c>
      <c r="B64" s="7">
        <v>19020846</v>
      </c>
      <c r="C64" s="7" t="s">
        <v>146</v>
      </c>
      <c r="D64" s="8">
        <v>37203</v>
      </c>
      <c r="E64" s="6">
        <v>90</v>
      </c>
      <c r="F64" s="6">
        <v>90</v>
      </c>
      <c r="G64" s="6">
        <v>90</v>
      </c>
      <c r="H64" s="6">
        <v>90</v>
      </c>
      <c r="I64" s="21" t="str">
        <f t="shared" si="0"/>
        <v>Xuất sắc</v>
      </c>
      <c r="J64" s="6">
        <v>90</v>
      </c>
      <c r="K64" s="21" t="str">
        <f t="shared" si="0"/>
        <v>Xuất sắc</v>
      </c>
    </row>
    <row r="65" spans="1:11" ht="15.75" x14ac:dyDescent="0.2">
      <c r="A65" s="6">
        <v>53</v>
      </c>
      <c r="B65" s="7">
        <v>19020848</v>
      </c>
      <c r="C65" s="7" t="s">
        <v>147</v>
      </c>
      <c r="D65" s="8">
        <v>36983</v>
      </c>
      <c r="E65" s="6">
        <v>90</v>
      </c>
      <c r="F65" s="6">
        <v>90</v>
      </c>
      <c r="G65" s="6">
        <v>90</v>
      </c>
      <c r="H65" s="6">
        <v>90</v>
      </c>
      <c r="I65" s="21" t="str">
        <f t="shared" si="0"/>
        <v>Xuất sắc</v>
      </c>
      <c r="J65" s="6">
        <v>90</v>
      </c>
      <c r="K65" s="21" t="str">
        <f t="shared" si="0"/>
        <v>Xuất sắc</v>
      </c>
    </row>
    <row r="66" spans="1:11" ht="15.75" x14ac:dyDescent="0.2">
      <c r="A66" s="6">
        <v>54</v>
      </c>
      <c r="B66" s="7">
        <v>19020849</v>
      </c>
      <c r="C66" s="7" t="s">
        <v>148</v>
      </c>
      <c r="D66" s="8">
        <v>37211</v>
      </c>
      <c r="E66" s="6">
        <v>90</v>
      </c>
      <c r="F66" s="6">
        <v>90</v>
      </c>
      <c r="G66" s="6">
        <v>90</v>
      </c>
      <c r="H66" s="6">
        <v>90</v>
      </c>
      <c r="I66" s="21" t="str">
        <f t="shared" si="0"/>
        <v>Xuất sắc</v>
      </c>
      <c r="J66" s="6">
        <v>90</v>
      </c>
      <c r="K66" s="21" t="str">
        <f t="shared" si="0"/>
        <v>Xuất sắc</v>
      </c>
    </row>
    <row r="67" spans="1:11" ht="15.75" x14ac:dyDescent="0.2">
      <c r="A67" s="6">
        <v>55</v>
      </c>
      <c r="B67" s="7">
        <v>19020850</v>
      </c>
      <c r="C67" s="7" t="s">
        <v>149</v>
      </c>
      <c r="D67" s="8">
        <v>37168</v>
      </c>
      <c r="E67" s="6">
        <v>80</v>
      </c>
      <c r="F67" s="6">
        <v>80</v>
      </c>
      <c r="G67" s="6">
        <v>80</v>
      </c>
      <c r="H67" s="6">
        <v>80</v>
      </c>
      <c r="I67" s="21" t="str">
        <f t="shared" si="0"/>
        <v>Tốt</v>
      </c>
      <c r="J67" s="6">
        <v>80</v>
      </c>
      <c r="K67" s="21" t="str">
        <f t="shared" si="0"/>
        <v>Tốt</v>
      </c>
    </row>
    <row r="68" spans="1:11" ht="15.75" x14ac:dyDescent="0.2">
      <c r="A68" s="6">
        <v>56</v>
      </c>
      <c r="B68" s="7">
        <v>19020851</v>
      </c>
      <c r="C68" s="7" t="s">
        <v>150</v>
      </c>
      <c r="D68" s="8">
        <v>37030</v>
      </c>
      <c r="E68" s="6">
        <v>90</v>
      </c>
      <c r="F68" s="6">
        <v>90</v>
      </c>
      <c r="G68" s="6">
        <v>90</v>
      </c>
      <c r="H68" s="6">
        <v>90</v>
      </c>
      <c r="I68" s="21" t="str">
        <f t="shared" si="0"/>
        <v>Xuất sắc</v>
      </c>
      <c r="J68" s="6">
        <v>90</v>
      </c>
      <c r="K68" s="21" t="str">
        <f t="shared" si="0"/>
        <v>Xuất sắc</v>
      </c>
    </row>
    <row r="69" spans="1:11" ht="15.75" x14ac:dyDescent="0.2">
      <c r="A69" s="6">
        <v>57</v>
      </c>
      <c r="B69" s="7">
        <v>19020852</v>
      </c>
      <c r="C69" s="7" t="s">
        <v>151</v>
      </c>
      <c r="D69" s="8">
        <v>37000</v>
      </c>
      <c r="E69" s="6">
        <v>90</v>
      </c>
      <c r="F69" s="6">
        <v>90</v>
      </c>
      <c r="G69" s="6">
        <v>90</v>
      </c>
      <c r="H69" s="6">
        <v>90</v>
      </c>
      <c r="I69" s="21" t="str">
        <f t="shared" si="0"/>
        <v>Xuất sắc</v>
      </c>
      <c r="J69" s="6">
        <v>90</v>
      </c>
      <c r="K69" s="21" t="str">
        <f t="shared" si="0"/>
        <v>Xuất sắc</v>
      </c>
    </row>
    <row r="70" spans="1:11" ht="15.75" x14ac:dyDescent="0.2">
      <c r="A70" s="6">
        <v>58</v>
      </c>
      <c r="B70" s="7">
        <v>19020853</v>
      </c>
      <c r="C70" s="7" t="s">
        <v>152</v>
      </c>
      <c r="D70" s="8">
        <v>37154</v>
      </c>
      <c r="E70" s="6">
        <v>80</v>
      </c>
      <c r="F70" s="6">
        <v>80</v>
      </c>
      <c r="G70" s="6">
        <v>80</v>
      </c>
      <c r="H70" s="6">
        <v>80</v>
      </c>
      <c r="I70" s="21" t="str">
        <f t="shared" si="0"/>
        <v>Tốt</v>
      </c>
      <c r="J70" s="6">
        <v>80</v>
      </c>
      <c r="K70" s="21" t="str">
        <f t="shared" si="0"/>
        <v>Tốt</v>
      </c>
    </row>
    <row r="71" spans="1:11" ht="15.75" x14ac:dyDescent="0.2">
      <c r="A71" s="6">
        <v>59</v>
      </c>
      <c r="B71" s="7">
        <v>19020854</v>
      </c>
      <c r="C71" s="7" t="s">
        <v>153</v>
      </c>
      <c r="D71" s="8">
        <v>37099</v>
      </c>
      <c r="E71" s="20"/>
      <c r="F71" s="20"/>
      <c r="G71" s="20"/>
      <c r="H71" s="6">
        <v>0</v>
      </c>
      <c r="I71" s="21" t="str">
        <f t="shared" si="0"/>
        <v>Kém</v>
      </c>
      <c r="J71" s="6">
        <v>0</v>
      </c>
      <c r="K71" s="21" t="str">
        <f t="shared" si="0"/>
        <v>Kém</v>
      </c>
    </row>
    <row r="72" spans="1:11" ht="15.75" x14ac:dyDescent="0.2">
      <c r="A72" s="6">
        <v>60</v>
      </c>
      <c r="B72" s="7">
        <v>19020855</v>
      </c>
      <c r="C72" s="7" t="s">
        <v>154</v>
      </c>
      <c r="D72" s="8">
        <v>37141</v>
      </c>
      <c r="E72" s="6">
        <v>90</v>
      </c>
      <c r="F72" s="6">
        <v>90</v>
      </c>
      <c r="G72" s="6">
        <v>90</v>
      </c>
      <c r="H72" s="6">
        <v>90</v>
      </c>
      <c r="I72" s="21" t="str">
        <f t="shared" si="0"/>
        <v>Xuất sắc</v>
      </c>
      <c r="J72" s="6">
        <v>90</v>
      </c>
      <c r="K72" s="21" t="str">
        <f t="shared" si="0"/>
        <v>Xuất sắc</v>
      </c>
    </row>
    <row r="73" spans="1:11" ht="15.75" x14ac:dyDescent="0.2">
      <c r="A73" s="6">
        <v>61</v>
      </c>
      <c r="B73" s="7">
        <v>19020856</v>
      </c>
      <c r="C73" s="7" t="s">
        <v>155</v>
      </c>
      <c r="D73" s="8">
        <v>36997</v>
      </c>
      <c r="E73" s="6">
        <v>80</v>
      </c>
      <c r="F73" s="6">
        <v>80</v>
      </c>
      <c r="G73" s="6">
        <v>80</v>
      </c>
      <c r="H73" s="6">
        <v>80</v>
      </c>
      <c r="I73" s="21" t="str">
        <f t="shared" si="0"/>
        <v>Tốt</v>
      </c>
      <c r="J73" s="6">
        <v>80</v>
      </c>
      <c r="K73" s="21" t="str">
        <f t="shared" si="0"/>
        <v>Tốt</v>
      </c>
    </row>
    <row r="74" spans="1:11" ht="15.75" x14ac:dyDescent="0.2">
      <c r="A74" s="6">
        <v>62</v>
      </c>
      <c r="B74" s="7">
        <v>19020857</v>
      </c>
      <c r="C74" s="7" t="s">
        <v>156</v>
      </c>
      <c r="D74" s="8">
        <v>36938</v>
      </c>
      <c r="E74" s="6">
        <v>90</v>
      </c>
      <c r="F74" s="6">
        <v>90</v>
      </c>
      <c r="G74" s="6">
        <v>90</v>
      </c>
      <c r="H74" s="6">
        <v>90</v>
      </c>
      <c r="I74" s="21" t="str">
        <f t="shared" si="0"/>
        <v>Xuất sắc</v>
      </c>
      <c r="J74" s="6">
        <v>90</v>
      </c>
      <c r="K74" s="21" t="str">
        <f t="shared" si="0"/>
        <v>Xuất sắc</v>
      </c>
    </row>
    <row r="75" spans="1:11" ht="15.75" x14ac:dyDescent="0.2">
      <c r="A75" s="6">
        <v>63</v>
      </c>
      <c r="B75" s="7">
        <v>19020858</v>
      </c>
      <c r="C75" s="7" t="s">
        <v>157</v>
      </c>
      <c r="D75" s="8">
        <v>36950</v>
      </c>
      <c r="E75" s="6">
        <v>80</v>
      </c>
      <c r="F75" s="6">
        <v>80</v>
      </c>
      <c r="G75" s="6">
        <v>80</v>
      </c>
      <c r="H75" s="6">
        <v>80</v>
      </c>
      <c r="I75" s="21" t="str">
        <f t="shared" si="0"/>
        <v>Tốt</v>
      </c>
      <c r="J75" s="6">
        <v>80</v>
      </c>
      <c r="K75" s="21" t="str">
        <f t="shared" si="0"/>
        <v>Tốt</v>
      </c>
    </row>
    <row r="76" spans="1:11" ht="15.75" x14ac:dyDescent="0.2">
      <c r="A76" s="6">
        <v>64</v>
      </c>
      <c r="B76" s="7">
        <v>19020859</v>
      </c>
      <c r="C76" s="7" t="s">
        <v>158</v>
      </c>
      <c r="D76" s="8">
        <v>36947</v>
      </c>
      <c r="E76" s="6">
        <v>80</v>
      </c>
      <c r="F76" s="6">
        <v>80</v>
      </c>
      <c r="G76" s="6">
        <v>80</v>
      </c>
      <c r="H76" s="6">
        <v>80</v>
      </c>
      <c r="I76" s="21" t="str">
        <f t="shared" si="0"/>
        <v>Tốt</v>
      </c>
      <c r="J76" s="6">
        <v>80</v>
      </c>
      <c r="K76" s="21" t="str">
        <f t="shared" si="0"/>
        <v>Tốt</v>
      </c>
    </row>
    <row r="77" spans="1:11" ht="15.75" x14ac:dyDescent="0.2">
      <c r="A77" s="6">
        <v>65</v>
      </c>
      <c r="B77" s="7">
        <v>19020860</v>
      </c>
      <c r="C77" s="7" t="s">
        <v>159</v>
      </c>
      <c r="D77" s="8">
        <v>37193</v>
      </c>
      <c r="E77" s="6">
        <v>85</v>
      </c>
      <c r="F77" s="6">
        <v>85</v>
      </c>
      <c r="G77" s="6">
        <v>85</v>
      </c>
      <c r="H77" s="6">
        <v>85</v>
      </c>
      <c r="I77" s="21" t="str">
        <f t="shared" ref="I77:I91" si="1">IF(H77&gt;=90,"Xuất sắc",IF(H77&gt;=80,"Tốt", IF(H77&gt;=65,"Khá",IF(H77&gt;=50,"Trung bình", IF(H77&gt;=35, "Yếu", "Kém")))))</f>
        <v>Tốt</v>
      </c>
      <c r="J77" s="6">
        <v>85</v>
      </c>
      <c r="K77" s="21" t="str">
        <f t="shared" ref="K77:K91" si="2">IF(J77&gt;=90,"Xuất sắc",IF(J77&gt;=80,"Tốt", IF(J77&gt;=65,"Khá",IF(J77&gt;=50,"Trung bình", IF(J77&gt;=35, "Yếu", "Kém")))))</f>
        <v>Tốt</v>
      </c>
    </row>
    <row r="78" spans="1:11" ht="15.75" x14ac:dyDescent="0.2">
      <c r="A78" s="6">
        <v>66</v>
      </c>
      <c r="B78" s="7">
        <v>19020861</v>
      </c>
      <c r="C78" s="7" t="s">
        <v>160</v>
      </c>
      <c r="D78" s="8">
        <v>36972</v>
      </c>
      <c r="E78" s="6">
        <v>80</v>
      </c>
      <c r="F78" s="6">
        <v>80</v>
      </c>
      <c r="G78" s="6">
        <v>80</v>
      </c>
      <c r="H78" s="6">
        <v>80</v>
      </c>
      <c r="I78" s="21" t="str">
        <f t="shared" si="1"/>
        <v>Tốt</v>
      </c>
      <c r="J78" s="6">
        <v>80</v>
      </c>
      <c r="K78" s="21" t="str">
        <f t="shared" si="2"/>
        <v>Tốt</v>
      </c>
    </row>
    <row r="79" spans="1:11" ht="15.75" x14ac:dyDescent="0.2">
      <c r="A79" s="6">
        <v>67</v>
      </c>
      <c r="B79" s="7">
        <v>19020862</v>
      </c>
      <c r="C79" s="7" t="s">
        <v>161</v>
      </c>
      <c r="D79" s="8">
        <v>36994</v>
      </c>
      <c r="E79" s="6">
        <v>80</v>
      </c>
      <c r="F79" s="6">
        <v>80</v>
      </c>
      <c r="G79" s="6">
        <v>80</v>
      </c>
      <c r="H79" s="6">
        <v>80</v>
      </c>
      <c r="I79" s="21" t="str">
        <f t="shared" si="1"/>
        <v>Tốt</v>
      </c>
      <c r="J79" s="6">
        <v>80</v>
      </c>
      <c r="K79" s="21" t="str">
        <f t="shared" si="2"/>
        <v>Tốt</v>
      </c>
    </row>
    <row r="80" spans="1:11" ht="15.75" x14ac:dyDescent="0.2">
      <c r="A80" s="6">
        <v>68</v>
      </c>
      <c r="B80" s="7">
        <v>19020863</v>
      </c>
      <c r="C80" s="7" t="s">
        <v>162</v>
      </c>
      <c r="D80" s="8">
        <v>37180</v>
      </c>
      <c r="E80" s="6">
        <v>90</v>
      </c>
      <c r="F80" s="6">
        <v>90</v>
      </c>
      <c r="G80" s="6">
        <v>90</v>
      </c>
      <c r="H80" s="6">
        <v>90</v>
      </c>
      <c r="I80" s="21" t="str">
        <f t="shared" si="1"/>
        <v>Xuất sắc</v>
      </c>
      <c r="J80" s="6">
        <v>90</v>
      </c>
      <c r="K80" s="21" t="str">
        <f t="shared" si="2"/>
        <v>Xuất sắc</v>
      </c>
    </row>
    <row r="81" spans="1:11" ht="15.75" x14ac:dyDescent="0.2">
      <c r="A81" s="6">
        <v>69</v>
      </c>
      <c r="B81" s="7">
        <v>19020864</v>
      </c>
      <c r="C81" s="7" t="s">
        <v>163</v>
      </c>
      <c r="D81" s="8">
        <v>37234</v>
      </c>
      <c r="E81" s="6">
        <v>70</v>
      </c>
      <c r="F81" s="6">
        <v>70</v>
      </c>
      <c r="G81" s="6">
        <v>70</v>
      </c>
      <c r="H81" s="6">
        <v>70</v>
      </c>
      <c r="I81" s="21" t="str">
        <f t="shared" si="1"/>
        <v>Khá</v>
      </c>
      <c r="J81" s="6">
        <v>70</v>
      </c>
      <c r="K81" s="21" t="str">
        <f t="shared" si="2"/>
        <v>Khá</v>
      </c>
    </row>
    <row r="82" spans="1:11" ht="15.75" x14ac:dyDescent="0.2">
      <c r="A82" s="6">
        <v>70</v>
      </c>
      <c r="B82" s="7">
        <v>19020865</v>
      </c>
      <c r="C82" s="7" t="s">
        <v>164</v>
      </c>
      <c r="D82" s="8">
        <v>37200</v>
      </c>
      <c r="E82" s="6">
        <v>80</v>
      </c>
      <c r="F82" s="20"/>
      <c r="G82" s="6">
        <v>80</v>
      </c>
      <c r="H82" s="6">
        <v>0</v>
      </c>
      <c r="I82" s="21" t="str">
        <f t="shared" si="1"/>
        <v>Kém</v>
      </c>
      <c r="J82" s="6">
        <v>0</v>
      </c>
      <c r="K82" s="21" t="str">
        <f t="shared" si="2"/>
        <v>Kém</v>
      </c>
    </row>
    <row r="83" spans="1:11" ht="15.75" x14ac:dyDescent="0.2">
      <c r="A83" s="6">
        <v>71</v>
      </c>
      <c r="B83" s="7">
        <v>19020866</v>
      </c>
      <c r="C83" s="7" t="s">
        <v>165</v>
      </c>
      <c r="D83" s="8">
        <v>37152</v>
      </c>
      <c r="E83" s="6">
        <v>92</v>
      </c>
      <c r="F83" s="6">
        <v>92</v>
      </c>
      <c r="G83" s="6">
        <v>92</v>
      </c>
      <c r="H83" s="6">
        <v>92</v>
      </c>
      <c r="I83" s="21" t="str">
        <f t="shared" si="1"/>
        <v>Xuất sắc</v>
      </c>
      <c r="J83" s="6">
        <v>92</v>
      </c>
      <c r="K83" s="21" t="str">
        <f t="shared" si="2"/>
        <v>Xuất sắc</v>
      </c>
    </row>
    <row r="84" spans="1:11" ht="15.75" x14ac:dyDescent="0.2">
      <c r="A84" s="6">
        <v>72</v>
      </c>
      <c r="B84" s="7">
        <v>19020867</v>
      </c>
      <c r="C84" s="7" t="s">
        <v>166</v>
      </c>
      <c r="D84" s="8">
        <v>36964</v>
      </c>
      <c r="E84" s="6">
        <v>80</v>
      </c>
      <c r="F84" s="6">
        <v>80</v>
      </c>
      <c r="G84" s="6">
        <v>80</v>
      </c>
      <c r="H84" s="6">
        <v>80</v>
      </c>
      <c r="I84" s="21" t="str">
        <f t="shared" si="1"/>
        <v>Tốt</v>
      </c>
      <c r="J84" s="6">
        <v>80</v>
      </c>
      <c r="K84" s="21" t="str">
        <f t="shared" si="2"/>
        <v>Tốt</v>
      </c>
    </row>
    <row r="85" spans="1:11" ht="15.75" x14ac:dyDescent="0.2">
      <c r="A85" s="6">
        <v>73</v>
      </c>
      <c r="B85" s="7">
        <v>19020868</v>
      </c>
      <c r="C85" s="7" t="s">
        <v>167</v>
      </c>
      <c r="D85" s="8">
        <v>37143</v>
      </c>
      <c r="E85" s="20"/>
      <c r="F85" s="20"/>
      <c r="G85" s="20"/>
      <c r="H85" s="6">
        <v>0</v>
      </c>
      <c r="I85" s="21" t="str">
        <f t="shared" si="1"/>
        <v>Kém</v>
      </c>
      <c r="J85" s="6">
        <v>0</v>
      </c>
      <c r="K85" s="21" t="str">
        <f t="shared" si="2"/>
        <v>Kém</v>
      </c>
    </row>
    <row r="86" spans="1:11" ht="15.75" x14ac:dyDescent="0.2">
      <c r="A86" s="6">
        <v>74</v>
      </c>
      <c r="B86" s="7">
        <v>19020869</v>
      </c>
      <c r="C86" s="7" t="s">
        <v>168</v>
      </c>
      <c r="D86" s="8">
        <v>37046</v>
      </c>
      <c r="E86" s="6">
        <v>80</v>
      </c>
      <c r="F86" s="6">
        <v>80</v>
      </c>
      <c r="G86" s="6">
        <v>80</v>
      </c>
      <c r="H86" s="6">
        <v>80</v>
      </c>
      <c r="I86" s="21" t="str">
        <f t="shared" si="1"/>
        <v>Tốt</v>
      </c>
      <c r="J86" s="6">
        <v>80</v>
      </c>
      <c r="K86" s="21" t="str">
        <f t="shared" si="2"/>
        <v>Tốt</v>
      </c>
    </row>
    <row r="87" spans="1:11" ht="15.75" x14ac:dyDescent="0.2">
      <c r="A87" s="6">
        <v>75</v>
      </c>
      <c r="B87" s="7">
        <v>19020870</v>
      </c>
      <c r="C87" s="7" t="s">
        <v>169</v>
      </c>
      <c r="D87" s="8">
        <v>37087</v>
      </c>
      <c r="E87" s="6">
        <v>90</v>
      </c>
      <c r="F87" s="6">
        <v>90</v>
      </c>
      <c r="G87" s="6">
        <v>90</v>
      </c>
      <c r="H87" s="6">
        <v>90</v>
      </c>
      <c r="I87" s="21" t="str">
        <f t="shared" si="1"/>
        <v>Xuất sắc</v>
      </c>
      <c r="J87" s="6">
        <v>90</v>
      </c>
      <c r="K87" s="21" t="str">
        <f t="shared" si="2"/>
        <v>Xuất sắc</v>
      </c>
    </row>
    <row r="88" spans="1:11" ht="15.75" x14ac:dyDescent="0.2">
      <c r="A88" s="6">
        <v>76</v>
      </c>
      <c r="B88" s="7">
        <v>19020871</v>
      </c>
      <c r="C88" s="7" t="s">
        <v>170</v>
      </c>
      <c r="D88" s="8">
        <v>37126</v>
      </c>
      <c r="E88" s="6">
        <v>90</v>
      </c>
      <c r="F88" s="6">
        <v>90</v>
      </c>
      <c r="G88" s="6">
        <v>90</v>
      </c>
      <c r="H88" s="6">
        <v>90</v>
      </c>
      <c r="I88" s="21" t="str">
        <f t="shared" si="1"/>
        <v>Xuất sắc</v>
      </c>
      <c r="J88" s="6">
        <v>90</v>
      </c>
      <c r="K88" s="21" t="str">
        <f t="shared" si="2"/>
        <v>Xuất sắc</v>
      </c>
    </row>
    <row r="89" spans="1:11" ht="15.75" x14ac:dyDescent="0.2">
      <c r="A89" s="6">
        <v>77</v>
      </c>
      <c r="B89" s="7">
        <v>19020872</v>
      </c>
      <c r="C89" s="7" t="s">
        <v>171</v>
      </c>
      <c r="D89" s="8">
        <v>36983</v>
      </c>
      <c r="E89" s="6">
        <v>75</v>
      </c>
      <c r="F89" s="6">
        <v>75</v>
      </c>
      <c r="G89" s="6">
        <v>75</v>
      </c>
      <c r="H89" s="6">
        <v>75</v>
      </c>
      <c r="I89" s="21" t="str">
        <f t="shared" si="1"/>
        <v>Khá</v>
      </c>
      <c r="J89" s="6">
        <v>75</v>
      </c>
      <c r="K89" s="21" t="str">
        <f t="shared" si="2"/>
        <v>Khá</v>
      </c>
    </row>
    <row r="90" spans="1:11" ht="15.75" x14ac:dyDescent="0.2">
      <c r="A90" s="6">
        <v>78</v>
      </c>
      <c r="B90" s="7">
        <v>19020874</v>
      </c>
      <c r="C90" s="7" t="s">
        <v>172</v>
      </c>
      <c r="D90" s="8">
        <v>36897</v>
      </c>
      <c r="E90" s="6">
        <v>90</v>
      </c>
      <c r="F90" s="6">
        <v>90</v>
      </c>
      <c r="G90" s="6">
        <v>90</v>
      </c>
      <c r="H90" s="6">
        <v>90</v>
      </c>
      <c r="I90" s="21" t="str">
        <f t="shared" si="1"/>
        <v>Xuất sắc</v>
      </c>
      <c r="J90" s="6">
        <v>90</v>
      </c>
      <c r="K90" s="21" t="str">
        <f t="shared" si="2"/>
        <v>Xuất sắc</v>
      </c>
    </row>
    <row r="91" spans="1:11" ht="15.75" x14ac:dyDescent="0.2">
      <c r="A91" s="6">
        <v>79</v>
      </c>
      <c r="B91" s="7">
        <v>19020875</v>
      </c>
      <c r="C91" s="7" t="s">
        <v>173</v>
      </c>
      <c r="D91" s="8">
        <v>36980</v>
      </c>
      <c r="E91" s="6">
        <v>90</v>
      </c>
      <c r="F91" s="6">
        <v>90</v>
      </c>
      <c r="G91" s="6">
        <v>90</v>
      </c>
      <c r="H91" s="6">
        <v>90</v>
      </c>
      <c r="I91" s="21" t="str">
        <f t="shared" si="1"/>
        <v>Xuất sắc</v>
      </c>
      <c r="J91" s="6">
        <v>90</v>
      </c>
      <c r="K91" s="21" t="str">
        <f t="shared" si="2"/>
        <v>Xuất sắc</v>
      </c>
    </row>
    <row r="93" spans="1:11" ht="16.5" x14ac:dyDescent="0.2">
      <c r="A93" s="22" t="s">
        <v>22</v>
      </c>
      <c r="B93" s="22"/>
      <c r="C93" s="22"/>
    </row>
  </sheetData>
  <mergeCells count="16">
    <mergeCell ref="A6:K6"/>
    <mergeCell ref="A1:C1"/>
    <mergeCell ref="G1:K1"/>
    <mergeCell ref="A2:C2"/>
    <mergeCell ref="G2:K2"/>
    <mergeCell ref="A5:K5"/>
    <mergeCell ref="A93:C93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A79C9-D330-46B4-9A35-11C6402D78BD}">
  <dimension ref="A1:Q12"/>
  <sheetViews>
    <sheetView tabSelected="1" topLeftCell="A3" workbookViewId="0">
      <selection activeCell="H21" sqref="H21"/>
    </sheetView>
  </sheetViews>
  <sheetFormatPr defaultColWidth="27.75" defaultRowHeight="14.25" x14ac:dyDescent="0.2"/>
  <cols>
    <col min="1" max="1" width="4.75" bestFit="1" customWidth="1"/>
    <col min="2" max="2" width="21.75" bestFit="1" customWidth="1"/>
    <col min="3" max="3" width="4.875" bestFit="1" customWidth="1"/>
    <col min="4" max="4" width="8.375" bestFit="1" customWidth="1"/>
    <col min="5" max="5" width="6.375" bestFit="1" customWidth="1"/>
    <col min="6" max="6" width="8.375" bestFit="1" customWidth="1"/>
    <col min="7" max="7" width="6.375" bestFit="1" customWidth="1"/>
    <col min="8" max="8" width="8.375" bestFit="1" customWidth="1"/>
    <col min="9" max="9" width="8.375" customWidth="1"/>
    <col min="10" max="10" width="8.375" bestFit="1" customWidth="1"/>
    <col min="11" max="11" width="7.25" customWidth="1"/>
    <col min="12" max="12" width="8.375" bestFit="1" customWidth="1"/>
    <col min="13" max="13" width="5.375" bestFit="1" customWidth="1"/>
    <col min="14" max="14" width="8.375" bestFit="1" customWidth="1"/>
    <col min="15" max="15" width="6" bestFit="1" customWidth="1"/>
  </cols>
  <sheetData>
    <row r="1" spans="1:17" s="10" customFormat="1" ht="15" x14ac:dyDescent="0.25">
      <c r="A1" s="39" t="s">
        <v>0</v>
      </c>
      <c r="B1" s="39"/>
      <c r="C1" s="39"/>
      <c r="D1" s="39"/>
      <c r="E1" s="39"/>
      <c r="F1" s="39"/>
      <c r="I1" s="40" t="s">
        <v>2</v>
      </c>
      <c r="J1" s="40"/>
      <c r="K1" s="40"/>
      <c r="L1" s="40"/>
      <c r="M1" s="40"/>
      <c r="N1" s="40"/>
      <c r="O1" s="40"/>
    </row>
    <row r="2" spans="1:17" s="10" customFormat="1" ht="15" x14ac:dyDescent="0.25">
      <c r="A2" s="40" t="s">
        <v>1</v>
      </c>
      <c r="B2" s="40"/>
      <c r="C2" s="40"/>
      <c r="D2" s="40"/>
      <c r="E2" s="40"/>
      <c r="F2" s="40"/>
      <c r="I2" s="40" t="s">
        <v>3</v>
      </c>
      <c r="J2" s="40"/>
      <c r="K2" s="40"/>
      <c r="L2" s="40"/>
      <c r="M2" s="40"/>
      <c r="N2" s="40"/>
      <c r="O2" s="40"/>
    </row>
    <row r="3" spans="1:17" s="10" customFormat="1" ht="15" x14ac:dyDescent="0.25"/>
    <row r="4" spans="1:17" s="10" customFormat="1" ht="57.75" customHeight="1" x14ac:dyDescent="0.3">
      <c r="B4" s="41" t="s">
        <v>36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7" spans="1:17" s="10" customFormat="1" ht="15.75" x14ac:dyDescent="0.25">
      <c r="A7" s="42" t="s">
        <v>5</v>
      </c>
      <c r="B7" s="45" t="s">
        <v>25</v>
      </c>
      <c r="C7" s="45" t="s">
        <v>26</v>
      </c>
      <c r="D7" s="37" t="s">
        <v>27</v>
      </c>
      <c r="E7" s="48"/>
      <c r="F7" s="48"/>
      <c r="G7" s="48"/>
      <c r="H7" s="48"/>
      <c r="I7" s="48"/>
      <c r="J7" s="48"/>
      <c r="K7" s="48"/>
      <c r="L7" s="48"/>
      <c r="M7" s="48"/>
      <c r="N7" s="48"/>
      <c r="O7" s="38"/>
    </row>
    <row r="8" spans="1:17" s="10" customFormat="1" ht="15.75" x14ac:dyDescent="0.25">
      <c r="A8" s="43"/>
      <c r="B8" s="46"/>
      <c r="C8" s="46"/>
      <c r="D8" s="37" t="s">
        <v>16</v>
      </c>
      <c r="E8" s="38"/>
      <c r="F8" s="37" t="s">
        <v>17</v>
      </c>
      <c r="G8" s="38"/>
      <c r="H8" s="37" t="s">
        <v>20</v>
      </c>
      <c r="I8" s="38"/>
      <c r="J8" s="37" t="s">
        <v>21</v>
      </c>
      <c r="K8" s="38"/>
      <c r="L8" s="37" t="s">
        <v>24</v>
      </c>
      <c r="M8" s="38"/>
      <c r="N8" s="37" t="s">
        <v>23</v>
      </c>
      <c r="O8" s="38"/>
    </row>
    <row r="9" spans="1:17" s="10" customFormat="1" ht="15.75" x14ac:dyDescent="0.25">
      <c r="A9" s="44"/>
      <c r="B9" s="47"/>
      <c r="C9" s="47"/>
      <c r="D9" s="12" t="s">
        <v>28</v>
      </c>
      <c r="E9" s="12" t="s">
        <v>29</v>
      </c>
      <c r="F9" s="12" t="s">
        <v>28</v>
      </c>
      <c r="G9" s="12" t="s">
        <v>29</v>
      </c>
      <c r="H9" s="12" t="s">
        <v>28</v>
      </c>
      <c r="I9" s="12" t="s">
        <v>29</v>
      </c>
      <c r="J9" s="12" t="s">
        <v>28</v>
      </c>
      <c r="K9" s="12" t="s">
        <v>29</v>
      </c>
      <c r="L9" s="12" t="s">
        <v>28</v>
      </c>
      <c r="M9" s="12" t="s">
        <v>29</v>
      </c>
      <c r="N9" s="12" t="s">
        <v>28</v>
      </c>
      <c r="O9" s="12" t="s">
        <v>29</v>
      </c>
    </row>
    <row r="10" spans="1:17" s="10" customFormat="1" ht="15.75" x14ac:dyDescent="0.25">
      <c r="A10" s="13">
        <v>1</v>
      </c>
      <c r="B10" s="14" t="s">
        <v>30</v>
      </c>
      <c r="C10" s="15">
        <f>K64AT!A71</f>
        <v>59</v>
      </c>
      <c r="D10" s="13">
        <f>COUNTIF(K64AT!$K$13:$K$71,"xuất sắc")</f>
        <v>56</v>
      </c>
      <c r="E10" s="16">
        <f>D10/C10</f>
        <v>0.94915254237288138</v>
      </c>
      <c r="F10" s="13">
        <f>COUNTIF(K64AT!$K$13:$K$71,"tốt")</f>
        <v>0</v>
      </c>
      <c r="G10" s="16">
        <f>F10/C10</f>
        <v>0</v>
      </c>
      <c r="H10" s="13">
        <f>COUNTIF(K64AT!$K$13:$K$71,"khá")</f>
        <v>2</v>
      </c>
      <c r="I10" s="16">
        <f>H10/E10</f>
        <v>2.1071428571428572</v>
      </c>
      <c r="J10" s="13">
        <f>COUNTIF(K64AT!$K$13:$K$71,"trung bình")</f>
        <v>0</v>
      </c>
      <c r="K10" s="16">
        <f ca="1">K10/G10</f>
        <v>0</v>
      </c>
      <c r="L10" s="13">
        <f>COUNTIF(K64AT!$K$13:$K$71,"yếu")</f>
        <v>0</v>
      </c>
      <c r="M10" s="16">
        <f>L10/C10</f>
        <v>0</v>
      </c>
      <c r="N10" s="13">
        <f>COUNTIF(K64AT!$K$13:$K$71,"kém")</f>
        <v>1</v>
      </c>
      <c r="O10" s="16">
        <f>N10/C10</f>
        <v>1.6949152542372881E-2</v>
      </c>
      <c r="P10" s="17"/>
      <c r="Q10" s="17"/>
    </row>
    <row r="11" spans="1:17" s="10" customFormat="1" ht="15.75" x14ac:dyDescent="0.25">
      <c r="A11" s="13">
        <v>2</v>
      </c>
      <c r="B11" s="14" t="s">
        <v>31</v>
      </c>
      <c r="C11" s="15">
        <f>K64H!A91</f>
        <v>79</v>
      </c>
      <c r="D11" s="13">
        <f>COUNTIF(K64H!$K$13:$K$91,"xuất sắc")</f>
        <v>41</v>
      </c>
      <c r="E11" s="16">
        <f>D11/C11</f>
        <v>0.51898734177215189</v>
      </c>
      <c r="F11" s="13">
        <f>COUNTIF(K64H!$K$13:$K$91,"tốt")</f>
        <v>21</v>
      </c>
      <c r="G11" s="16">
        <f>F11/C11</f>
        <v>0.26582278481012656</v>
      </c>
      <c r="H11" s="13">
        <f>COUNTIF(K64H!$K$13:$K$91,"khá")</f>
        <v>11</v>
      </c>
      <c r="I11" s="16">
        <f>H11/C11</f>
        <v>0.13924050632911392</v>
      </c>
      <c r="J11" s="13">
        <f>COUNTIF(K64H!$K$13:$K$91,"trung bình")</f>
        <v>0</v>
      </c>
      <c r="K11" s="16">
        <f>J11/C11</f>
        <v>0</v>
      </c>
      <c r="L11" s="13">
        <f>COUNTIF(K64H!$K$13:$K$91,"yếu")</f>
        <v>0</v>
      </c>
      <c r="M11" s="16">
        <f>L11/C11</f>
        <v>0</v>
      </c>
      <c r="N11" s="13">
        <f>COUNTIF(K64H!$K$13:$K$91,"kém")</f>
        <v>6</v>
      </c>
      <c r="O11" s="16">
        <f>N11/C11</f>
        <v>7.5949367088607597E-2</v>
      </c>
    </row>
    <row r="12" spans="1:17" s="11" customFormat="1" ht="15.75" x14ac:dyDescent="0.2">
      <c r="A12" s="37" t="s">
        <v>32</v>
      </c>
      <c r="B12" s="38"/>
      <c r="C12" s="18">
        <f t="shared" ref="C12" si="0">SUM(D12,F12,H12,J12,L12,N12)</f>
        <v>138</v>
      </c>
      <c r="D12" s="12">
        <f>SUM(D10:D11)</f>
        <v>97</v>
      </c>
      <c r="E12" s="19">
        <f t="shared" ref="E12" si="1">D12/C12</f>
        <v>0.70289855072463769</v>
      </c>
      <c r="F12" s="12">
        <f>SUM(F10:F11)</f>
        <v>21</v>
      </c>
      <c r="G12" s="19">
        <f t="shared" ref="G12" si="2">F12/C12</f>
        <v>0.15217391304347827</v>
      </c>
      <c r="H12" s="12">
        <f>SUM(H10:H11)</f>
        <v>13</v>
      </c>
      <c r="I12" s="19">
        <f t="shared" ref="I12" si="3">H12/C12</f>
        <v>9.420289855072464E-2</v>
      </c>
      <c r="J12" s="12">
        <f>SUM(J10:J11)</f>
        <v>0</v>
      </c>
      <c r="K12" s="19">
        <f t="shared" ref="K12" si="4">J12/C12</f>
        <v>0</v>
      </c>
      <c r="L12" s="12">
        <f>SUM(L10:L11)</f>
        <v>0</v>
      </c>
      <c r="M12" s="19">
        <f t="shared" ref="M12" si="5">L12/C12</f>
        <v>0</v>
      </c>
      <c r="N12" s="12">
        <f>SUM(N10:N11)</f>
        <v>7</v>
      </c>
      <c r="O12" s="19">
        <f t="shared" ref="O12" si="6">N12/C12</f>
        <v>5.0724637681159424E-2</v>
      </c>
    </row>
  </sheetData>
  <mergeCells count="16">
    <mergeCell ref="A12:B12"/>
    <mergeCell ref="A1:F1"/>
    <mergeCell ref="I1:O1"/>
    <mergeCell ref="A2:F2"/>
    <mergeCell ref="I2:O2"/>
    <mergeCell ref="B4:O4"/>
    <mergeCell ref="A7:A9"/>
    <mergeCell ref="B7:B9"/>
    <mergeCell ref="C7:C9"/>
    <mergeCell ref="D7:O7"/>
    <mergeCell ref="D8:E8"/>
    <mergeCell ref="F8:G8"/>
    <mergeCell ref="H8:I8"/>
    <mergeCell ref="J8:K8"/>
    <mergeCell ref="L8:M8"/>
    <mergeCell ref="N8:O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K64AT</vt:lpstr>
      <vt:lpstr>K64H</vt:lpstr>
      <vt:lpstr>Thống kê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admin1</dc:creator>
  <cp:lastModifiedBy>Nguyễn Thị Huế</cp:lastModifiedBy>
  <dcterms:created xsi:type="dcterms:W3CDTF">2015-06-05T18:17:20Z</dcterms:created>
  <dcterms:modified xsi:type="dcterms:W3CDTF">2024-01-08T02:17:25Z</dcterms:modified>
</cp:coreProperties>
</file>